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ipabo-my.sharepoint.com/personal/m_koeten_ipabo_nl/Documents/OnStage/WPA Formulieren/Versie 5/"/>
    </mc:Choice>
  </mc:AlternateContent>
  <xr:revisionPtr revIDLastSave="611" documentId="8_{D9E4771A-8541-4CF5-9D71-ED7EF2EFF56F}" xr6:coauthVersionLast="47" xr6:coauthVersionMax="47" xr10:uidLastSave="{13CDD229-84C3-45FE-A6CD-883F26BBD8DE}"/>
  <bookViews>
    <workbookView xWindow="28680" yWindow="-90" windowWidth="29040" windowHeight="15720" tabRatio="891" xr2:uid="{70403949-0409-4400-82E3-F43A9E558A38}"/>
  </bookViews>
  <sheets>
    <sheet name="ZijInstroom Jaar 1" sheetId="9" r:id="rId1"/>
    <sheet name="ZijInstroom Jaar 2" sheetId="10" r:id="rId2"/>
    <sheet name="Versie" sheetId="17"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3" i="10" l="1"/>
  <c r="D19" i="10"/>
  <c r="D84" i="9"/>
  <c r="D19" i="9"/>
  <c r="D99" i="10" l="1"/>
  <c r="D85" i="10"/>
  <c r="D45" i="10"/>
  <c r="D100" i="10" l="1"/>
  <c r="D106" i="10"/>
  <c r="D86" i="10"/>
  <c r="D105" i="10"/>
  <c r="D46" i="10"/>
  <c r="D104" i="10"/>
  <c r="D102" i="10"/>
  <c r="D107" i="10" s="1"/>
  <c r="D108" i="10" l="1"/>
  <c r="D80" i="9"/>
  <c r="D63" i="9"/>
  <c r="D38" i="9"/>
  <c r="D39" i="9" l="1"/>
  <c r="D85" i="9"/>
  <c r="D87" i="9"/>
  <c r="D81" i="9"/>
  <c r="D86" i="9"/>
  <c r="D64" i="9"/>
  <c r="D83" i="9"/>
  <c r="D88" i="9" s="1"/>
  <c r="D89" i="9" l="1"/>
</calcChain>
</file>

<file path=xl/sharedStrings.xml><?xml version="1.0" encoding="utf-8"?>
<sst xmlns="http://schemas.openxmlformats.org/spreadsheetml/2006/main" count="325" uniqueCount="162">
  <si>
    <t>Datum:</t>
  </si>
  <si>
    <t>code</t>
  </si>
  <si>
    <t>PB 1.6</t>
  </si>
  <si>
    <t>PB 1.8</t>
  </si>
  <si>
    <t xml:space="preserve">DEEL 1 PEDAGOGISCH BEKWAAM </t>
  </si>
  <si>
    <t>Beoordelingscriteria</t>
  </si>
  <si>
    <t>Score:</t>
  </si>
  <si>
    <t>Zorgt tijdens de les/activiteit voor een goede sfeer in de groep, zodat leerlingen zich op hun gemak voelen</t>
  </si>
  <si>
    <t>Cijfer:</t>
  </si>
  <si>
    <t>DEEL 2 VAKINHOUDELIJK EN VAKDIDACTISCH BEKWAAM</t>
  </si>
  <si>
    <t>Maakt contact met leerlingen en laat merken dat hij de leerlingen ziet en hoort</t>
  </si>
  <si>
    <t>Stimuleert gewenst gedrag</t>
  </si>
  <si>
    <t xml:space="preserve">Hanteert regels die functioneel zijn voor de leerlingen </t>
  </si>
  <si>
    <t>Ondersteunt zijn verbale communicatie met non-verbale communicatie (gebaren, mimiek en lichaamshouding)</t>
  </si>
  <si>
    <t>Is nieuwsgierig naar de ideeën van de leerlingen, luistert naar wat ze te zeggen hebben</t>
  </si>
  <si>
    <t>Waardeert de inbreng van de leerlingen en complimenteert hen regelmatig (basisbehoefte competentie)</t>
  </si>
  <si>
    <t>VI 1.1</t>
  </si>
  <si>
    <t>VI 1.2</t>
  </si>
  <si>
    <t>VD 1.3</t>
  </si>
  <si>
    <t>VD 1.4</t>
  </si>
  <si>
    <t>VD 1.5</t>
  </si>
  <si>
    <t>Geeft blijk van beheersing van de vakinhoud van de les</t>
  </si>
  <si>
    <t>Boeit de leerlingen door een inhoudelijk betekenisvolle context te gebruiken</t>
  </si>
  <si>
    <t>Biedt activiteiten/opdrachten aan die leerlingen aanzetten tot actieve deelname</t>
  </si>
  <si>
    <t>Spreekt duidelijk met een op de activiteit afgestemd volume, tempo, articulatie en intonatie</t>
  </si>
  <si>
    <t>Betrekt de leerlingen door bij de leerstof passende (digitale) hulpmiddelen te gebruiken</t>
  </si>
  <si>
    <t>Geeft aan wat de inhoud van de les is en benoemt wat er gaat gebeuren</t>
  </si>
  <si>
    <t>Stelt op gevarieerde wijze vragen die door de leerlingen worden begrepen</t>
  </si>
  <si>
    <t>Organiseert de lesmaterialen ordelijk en toegankelijk in het lokaal</t>
  </si>
  <si>
    <t>DEEL 3 BREDE PROFESSIONELE BASIS – REFLECTIE (major)</t>
  </si>
  <si>
    <t xml:space="preserve">BPB 1.10 </t>
  </si>
  <si>
    <t>Je gebruikt vaktaal bij het onder woorden brengen en beargumenteren van deze criteria.</t>
  </si>
  <si>
    <t>PB 2.6</t>
  </si>
  <si>
    <t>Spreekt positieve verwachtingen uit t.a.v. het gewenste gedrag</t>
  </si>
  <si>
    <t>Zorgt ervoor dat de regels door de leerlingen gedragen worden</t>
  </si>
  <si>
    <t>Spreekt leerlingen op een effectieve manier aan op ongewenst gedrag</t>
  </si>
  <si>
    <t>Houdt in zijn taalgebruik, omgangsvormen en manier van communiceren rekening met wat gebruikelijk is in de leefwereld van zijn leerlingen</t>
  </si>
  <si>
    <t>PB 2.7</t>
  </si>
  <si>
    <t>PB 2.8</t>
  </si>
  <si>
    <t>Ziet wat er gebeurt in zijn groep en reageert op groepsniveau</t>
  </si>
  <si>
    <t>Hij stelt en bewaakt (consequent) regels en treedt op positieve wijze corrigerend op</t>
  </si>
  <si>
    <t>Laat leerlingen samenwerken/ samen spelen op een manier die functioneel is voor doel en/of proces van de les</t>
  </si>
  <si>
    <t>Stelt eisen aan de kwaliteit van de samenwerking en bespreekt deze eisen met de leerlingen</t>
  </si>
  <si>
    <t>Bespreekt wat hij van de leerlingen verwacht tijdens het zelfstandig werken en/of speelleren</t>
  </si>
  <si>
    <t>VI 2.1</t>
  </si>
  <si>
    <t>Geeft inhoudelijk gefundeerde/terechte complimenten m.b.t. de kwaliteit van het werk van de leerlingen (product)</t>
  </si>
  <si>
    <t>VI 2.2</t>
  </si>
  <si>
    <t>Legt de leerstof uit in logisch opeenvolgende stappen</t>
  </si>
  <si>
    <t>VD 2.3</t>
  </si>
  <si>
    <t>Maakt actief gebruik van de voorkennis van de leerlingen en vat deze samen</t>
  </si>
  <si>
    <t>VD 2.5</t>
  </si>
  <si>
    <t>Stemt de onderwijsactiviteit af op het vakinhoudelijke niveau van de leerlingen</t>
  </si>
  <si>
    <t>Stelt uitnodigende vragen</t>
  </si>
  <si>
    <t>Geeft leerlingen bij het stellen van vragen voldoende bedenktijd</t>
  </si>
  <si>
    <t>Reageert effectief op vragen of opmerkingen van leerlingen</t>
  </si>
  <si>
    <t>Hanteert een goede beurtverdeling</t>
  </si>
  <si>
    <t>Blikt met de leerlingen terug op de lesdoelen en de leerresultaten</t>
  </si>
  <si>
    <t>Laat leerlingen vertellen wat ze geleerd hebben</t>
  </si>
  <si>
    <t>Sluit met de tijdsplanning aan bij de spanningsboog van de leerlingen</t>
  </si>
  <si>
    <t xml:space="preserve">Je kunt uit de activiteit die je hebt verzorgd een opmerkelijk moment kiezen en verwoorden. </t>
  </si>
  <si>
    <t xml:space="preserve">Je kunt aangeven of dit een didactisch, pedagogisch, organisatorisch moment is en waarom. </t>
  </si>
  <si>
    <t xml:space="preserve">Je kunt je gedachten en gevoelens ten aanzien van dit moment benoemen. </t>
  </si>
  <si>
    <t xml:space="preserve">Je kunt (in samenspraak met de assessor) jouw handelen in de situatie benoemen en aangeven hoe je het de volgende keer anders zou doen. </t>
  </si>
  <si>
    <t xml:space="preserve">BPB 2.10 </t>
  </si>
  <si>
    <t xml:space="preserve">Je kunt het effect van jouw handelen op het gedrag van een of meerdere kinderen benoemen. </t>
  </si>
  <si>
    <t xml:space="preserve">BPB 1.9 </t>
  </si>
  <si>
    <t xml:space="preserve">Je kunt aangeven in hoeverre de vooraf gestelde vakspecifieke lesdoelen zijn bereikt.  </t>
  </si>
  <si>
    <t xml:space="preserve">BPB 2.9 </t>
  </si>
  <si>
    <t xml:space="preserve">Je kunt aangeven in hoeverre de vooraf gestelde algemene en vakspecifieke lesdoelen zijn bereikt. Je kunt benoemen waarom deze doelen al dan niet zijn bereikt en beargumenteren waardoor dat komt. </t>
  </si>
  <si>
    <t xml:space="preserve">Je kunt aangeven op welke wijze je tijdens de les aan je eigen leerdoel(en) hebt gewerkt. </t>
  </si>
  <si>
    <t xml:space="preserve">Je kunt aangeven hoe je eerder ontvangen feedback van deskundigen (mentor, schoolopleider, assessor) hebt meegenomen in jouw huidige handelen. </t>
  </si>
  <si>
    <t xml:space="preserve">Je kunt aangeven in hoeverre de eigen leerdoelen voor deze les zijn behaald. Waar wel, waar gedeeltelijk en waar niet?  </t>
  </si>
  <si>
    <t xml:space="preserve">Je kunt nadrukkelijk beargumenteren waardoor de eigen leerdoelen al dan niet zijn behaald. </t>
  </si>
  <si>
    <t>Pedagogisch bekwaam:</t>
  </si>
  <si>
    <t>Vakdidactisch bekwaam:</t>
  </si>
  <si>
    <t>Brede professionele basis - reflectie(major):</t>
  </si>
  <si>
    <t>PB 3.6</t>
  </si>
  <si>
    <t>Zorgt voor een positieve omgang tussen leerlingen onderling tijdens de activiteit</t>
  </si>
  <si>
    <t>Laat leerlingen zelf doen wat ze zelf kunnen (basisbehoefte autonomie)</t>
  </si>
  <si>
    <t>PB 3.8</t>
  </si>
  <si>
    <t>Benoemt het eigen handelen m.b.t. de ondersteuning die de leerlingen kunnen verwachten</t>
  </si>
  <si>
    <t>Geeft feedback op de individuele invulling van taken en rollen bij de samenwerking</t>
  </si>
  <si>
    <t>Complimenteert effectief het gedrag van leerlingen op individueel en groepsniveau</t>
  </si>
  <si>
    <t>VI 3.1</t>
  </si>
  <si>
    <t>Herhaalt, benadrukt en / of vat samen wat de essentie van de leerstof is</t>
  </si>
  <si>
    <t>VD 3.3</t>
  </si>
  <si>
    <t>Houdt bij de instructie rekening met verschillen tussen leerlingen (legt de leerstof op verschillende manieren uit)</t>
  </si>
  <si>
    <t>Houdt bij zijn instructie rekening met verschillen in taalniveau</t>
  </si>
  <si>
    <t>VD 2.4</t>
  </si>
  <si>
    <t>Hanteert verschillende didactische werkvormen, passend bij de verschillende lesdoelen</t>
  </si>
  <si>
    <t>Ondersteunt de leerlingen bij de stappen die zij bij een taak/activiteit moeten nemen</t>
  </si>
  <si>
    <t>VD 3.4</t>
  </si>
  <si>
    <t>Demonstreert oplossingsstrategieën door (samen met de leerlingen) hardop te denken en/of voor te doen</t>
  </si>
  <si>
    <t>Bespreekt oplossingsstrategieën/leerstrategieën met de leerlingen</t>
  </si>
  <si>
    <t>Stimuleert het zelfstandig leren tijdens de activiteiten door leerlingen eigen verantwoordelijkheid te geven</t>
  </si>
  <si>
    <t>Laat leerlingen aan elkaar uitleggen en elkaar helpen</t>
  </si>
  <si>
    <t>VD 3.5</t>
  </si>
  <si>
    <t>Vraagt leerlingen om op elkaar te reageren en speelt beurten door</t>
  </si>
  <si>
    <t>Stemt de begeleiding af op de niveauverschillen tussen de leerlingen</t>
  </si>
  <si>
    <t>Kan prioriteiten stellen bij zijn tijdsplanning en de beschikbare tijd efficiënt over taken verdelen</t>
  </si>
  <si>
    <t>Is in staat materialen en groepsindeling zodanig te organiseren dat de uitvoering van de les efficiënt kan plaatsvinden</t>
  </si>
  <si>
    <t>BPB 3.10</t>
  </si>
  <si>
    <t>Je gebruikt relevante vaktaal bij het verwoorden en beargumenteren van onderstaande criteria.</t>
  </si>
  <si>
    <t xml:space="preserve">Je kunt aspecten van de gegeven les benoemen die bepalend zijn geweest voor de ‘positieve’ communicatie en de coöperatieve sfeer in de groep.  </t>
  </si>
  <si>
    <t xml:space="preserve">Je kunt aspecten van de gegeven les benoemen die tot een veilige leeromgeving in de groep hebben geleid. Je kunt je ontwikkeling hierin onder woorden brengen.  </t>
  </si>
  <si>
    <t>VI 3.2</t>
  </si>
  <si>
    <t>Je kunt je lesdoelen onderbouwen vanuit de opbouw van het curriculum en doorlopende leerlijnen.</t>
  </si>
  <si>
    <t>Je kunt aangeven in welke mate de vooraf gestelde gedifferentieerde lesdoelen zijn bereikt.</t>
  </si>
  <si>
    <t>BPB 3.9</t>
  </si>
  <si>
    <t>Je kunt je eigen leerdoelen benoemen (passend bij de eisen van de beroepstaken werkplekbekwaam of startbekwaam) en jouw ontwikkeling   (je professionele groei) hierin gedurende deze stageperiode beschrijven en van concrete voorbeelden voorzien.</t>
  </si>
  <si>
    <t>DEEL 3 BREDE PROFESSIONELE BASIS – REFLECTIE (minor)</t>
  </si>
  <si>
    <t>PB 4.6</t>
  </si>
  <si>
    <t>Creëert samen met de leerlingen een sfeer waarin de leerlingen rekening houden met elkaar</t>
  </si>
  <si>
    <t>PB 4.8</t>
  </si>
  <si>
    <t>Is sensitief naar het individu en de groep; voelt het gedrag van de kinderen en mogelijke oorzaken daarvan aan en kan er positieve sturing aangeven.</t>
  </si>
  <si>
    <t>VD 4.3</t>
  </si>
  <si>
    <t>Bereikt met de onderwijsactiviteit de in het lesbeschrijvingsformulier gestelde (gedifferentieerde) lesdoelen</t>
  </si>
  <si>
    <t>VD 4.4</t>
  </si>
  <si>
    <t>Gebruikt (complexe) organisatievormen, leermiddelen en leermaterialen die lesdoelen en leeractiviteiten ondersteunen</t>
  </si>
  <si>
    <t>VD 4.5</t>
  </si>
  <si>
    <t>Bereikt met de onderwijsactiviteit gedifferentieerde lesdoelen die zijn afgestemd op de leerbehoefte van de individuele leerling</t>
  </si>
  <si>
    <t>Je kunt aspecten van de gegeven les benoemen die het leren van de kinderen hebben bevorderd en deze beargumenteren waar het gaat om taakgerichtheid, zelfstandig leren, differentiëren en samenwerken.  Je koppelt deze aspecten aan recente vakdidactische kennis.</t>
  </si>
  <si>
    <t>PB 4.7</t>
  </si>
  <si>
    <t xml:space="preserve">Je kunt de genoemde aspecten uit bovenstaande items koppelen aan jouw pedagogische onderwijsvisie en je kunt dit theoretisch onderbouwen.  </t>
  </si>
  <si>
    <t>BPB 4.9</t>
  </si>
  <si>
    <t xml:space="preserve">Je kunt aangeven hoe je eerder ontvangen feedback van deskundigen (mentor, schoolopleider, assessor) hebt meegenomen in jouw huidige handelen en beargumenteert overeenkomsten en verschillen met jouw onderwijsvisie. </t>
  </si>
  <si>
    <t>VI 4.1</t>
  </si>
  <si>
    <t>Je kunt aangeven hoe je je vakkennis- en kunde actueel houdt.</t>
  </si>
  <si>
    <t>Zijinstroom Jaar 1 - Totaal Score:</t>
  </si>
  <si>
    <t xml:space="preserve">Je kunt aangeven hoe jouw huidige handelen is verbeterd ten opzichte van voorgaand handelen. </t>
  </si>
  <si>
    <t>Zijinstroom Jaar 2 - Totaal Score:</t>
  </si>
  <si>
    <t>Student:</t>
  </si>
  <si>
    <t>VOORWAARDELIJKE CRITERIA</t>
  </si>
  <si>
    <t>bevat een lesbeschrijvingsformulier met lesdoelen, eigen leerdoelen en de voorbereiding (inhoud / didactisch / organisatie) van de activiteit die tijdens het werkplekassessment wordt aangeboden;</t>
  </si>
  <si>
    <t>is drie werkdagen voorafgaand aan het assessment beschikbaar voor de assessor(en).</t>
  </si>
  <si>
    <t>Voorwaardelijke criteria:</t>
  </si>
  <si>
    <t>Het voorbereidingsdossier</t>
  </si>
  <si>
    <t>bevat het adviesformulier van de directie/coach (zie uitleverloket)</t>
  </si>
  <si>
    <t>bevat een ingevuld WPA-formulier(en) van een proefassessment, afgenomen door een collega op de werkplek;</t>
  </si>
  <si>
    <t>Datum</t>
  </si>
  <si>
    <t>Brede professionele basis - reflectie(minor):</t>
  </si>
  <si>
    <t>Aanpassing</t>
  </si>
  <si>
    <t>Formulier</t>
  </si>
  <si>
    <t xml:space="preserve">BT3 en BT4 </t>
  </si>
  <si>
    <t>dubbele items gecorigeerd</t>
  </si>
  <si>
    <t>Voldaan:</t>
  </si>
  <si>
    <t>Oordeel:</t>
  </si>
  <si>
    <t>Behaalde punten:</t>
  </si>
  <si>
    <t>Eindeoordeel:</t>
  </si>
  <si>
    <t>behaalde punten:</t>
  </si>
  <si>
    <t>Eindoordeel:</t>
  </si>
  <si>
    <t>Beoordelaar(s):</t>
  </si>
  <si>
    <t>Beide formulieren</t>
  </si>
  <si>
    <t>Jaartal aangepast</t>
  </si>
  <si>
    <t>voldoet aan het taalbeleid van de Hogeschool IPABO</t>
  </si>
  <si>
    <t xml:space="preserve">Laat leerlingen terugkijken op de activiteit en laat hen verwoorden wat ze hebben gedaan/beleefd/ervaren </t>
  </si>
  <si>
    <t>ALLE</t>
  </si>
  <si>
    <t>jaartal, VW criteria, aanpassing item vd2.5</t>
  </si>
  <si>
    <t>Jaartal</t>
  </si>
  <si>
    <t>2024-2025</t>
  </si>
  <si>
    <t>Zijinstroom Jaar 1 - werkplekassessment studiejaar 2024-2025</t>
  </si>
  <si>
    <t>Zijinstroom Jaar 2 - werkplekassessment studiejaar 2024-2025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</si>
</sst>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Calibri"/>
      <family val="2"/>
      <scheme val="minor"/>
    </font>
    <font>
      <b/>
      <sz val="11"/>
      <color theme="1"/>
      <name val="Calibri"/>
      <family val="2"/>
      <scheme val="minor"/>
    </font>
    <font>
      <b/>
      <sz val="14"/>
      <color theme="1"/>
      <name val="Calibri"/>
      <family val="2"/>
      <scheme val="minor"/>
    </font>
    <font>
      <sz val="10.5"/>
      <color theme="1"/>
      <name val="Calibri"/>
      <family val="2"/>
      <scheme val="minor"/>
    </font>
    <font>
      <sz val="8"/>
      <color theme="1"/>
      <name val="Calibri"/>
      <family val="2"/>
      <scheme val="minor"/>
    </font>
    <font>
      <b/>
      <sz val="8"/>
      <color theme="1"/>
      <name val="Calibri"/>
      <family val="2"/>
      <scheme val="minor"/>
    </font>
    <font>
      <b/>
      <sz val="14"/>
      <color theme="0"/>
      <name val="Calibri"/>
      <family val="2"/>
      <scheme val="minor"/>
    </font>
    <font>
      <b/>
      <sz val="10"/>
      <color theme="0"/>
      <name val="Calibri"/>
      <family val="2"/>
      <scheme val="minor"/>
    </font>
    <font>
      <sz val="11"/>
      <color rgb="FFFF675D"/>
      <name val="Calibri"/>
      <family val="2"/>
      <scheme val="minor"/>
    </font>
    <font>
      <sz val="10"/>
      <color theme="1"/>
      <name val="Calibri"/>
      <family val="2"/>
      <scheme val="minor"/>
    </font>
    <font>
      <sz val="8"/>
      <name val="Calibri"/>
      <family val="2"/>
      <scheme val="minor"/>
    </font>
    <font>
      <b/>
      <sz val="10"/>
      <color theme="1"/>
      <name val="Calibri"/>
      <family val="2"/>
      <scheme val="minor"/>
    </font>
    <font>
      <sz val="14"/>
      <color theme="1"/>
      <name val="Calibri"/>
      <family val="2"/>
      <scheme val="minor"/>
    </font>
    <font>
      <b/>
      <sz val="10"/>
      <color rgb="FFFF675D"/>
      <name val="Calibri"/>
      <family val="2"/>
      <scheme val="minor"/>
    </font>
    <font>
      <sz val="14"/>
      <color theme="0"/>
      <name val="Calibri"/>
      <family val="2"/>
      <scheme val="minor"/>
    </font>
  </fonts>
  <fills count="5">
    <fill>
      <patternFill patternType="none"/>
    </fill>
    <fill>
      <patternFill patternType="gray125"/>
    </fill>
    <fill>
      <patternFill patternType="solid">
        <fgColor rgb="FFFF675D"/>
        <bgColor indexed="64"/>
      </patternFill>
    </fill>
    <fill>
      <patternFill patternType="solid">
        <fgColor rgb="FFF3F3F8"/>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1">
    <xf numFmtId="0" fontId="0" fillId="0" borderId="0" xfId="0"/>
    <xf numFmtId="0" fontId="1" fillId="0" borderId="0" xfId="0" applyFont="1"/>
    <xf numFmtId="0" fontId="0" fillId="0" borderId="0" xfId="0" applyAlignment="1">
      <alignment wrapText="1"/>
    </xf>
    <xf numFmtId="1" fontId="0" fillId="0" borderId="0" xfId="0" applyNumberFormat="1" applyAlignment="1">
      <alignment horizontal="right"/>
    </xf>
    <xf numFmtId="0" fontId="4" fillId="0" borderId="0" xfId="0" applyFont="1"/>
    <xf numFmtId="0" fontId="3" fillId="0" borderId="0" xfId="0" applyFont="1" applyAlignment="1">
      <alignment wrapText="1"/>
    </xf>
    <xf numFmtId="0" fontId="4" fillId="0" borderId="0" xfId="0" applyFont="1" applyAlignment="1">
      <alignment wrapText="1"/>
    </xf>
    <xf numFmtId="0" fontId="0" fillId="2" borderId="0" xfId="0" applyFill="1"/>
    <xf numFmtId="0" fontId="0" fillId="3" borderId="0" xfId="0" applyFill="1"/>
    <xf numFmtId="0" fontId="2" fillId="3" borderId="0" xfId="0" applyFont="1" applyFill="1" applyAlignment="1">
      <alignment horizontal="center"/>
    </xf>
    <xf numFmtId="0" fontId="2" fillId="3" borderId="0" xfId="0" applyFont="1" applyFill="1"/>
    <xf numFmtId="0" fontId="1" fillId="3" borderId="0" xfId="0" applyFont="1" applyFill="1"/>
    <xf numFmtId="0" fontId="5" fillId="3" borderId="0" xfId="0" applyFont="1" applyFill="1"/>
    <xf numFmtId="0" fontId="1" fillId="3" borderId="0" xfId="0" applyFont="1" applyFill="1" applyAlignment="1">
      <alignment horizontal="right"/>
    </xf>
    <xf numFmtId="0" fontId="4" fillId="3" borderId="0" xfId="0" applyFont="1" applyFill="1"/>
    <xf numFmtId="0" fontId="6" fillId="2" borderId="0" xfId="0" applyFont="1" applyFill="1" applyAlignment="1">
      <alignment horizontal="right"/>
    </xf>
    <xf numFmtId="0" fontId="8" fillId="2" borderId="0" xfId="0" applyFont="1" applyFill="1"/>
    <xf numFmtId="0" fontId="9" fillId="0" borderId="0" xfId="0" applyFont="1" applyAlignment="1">
      <alignment horizontal="right"/>
    </xf>
    <xf numFmtId="0" fontId="1" fillId="0" borderId="0" xfId="0" applyFont="1" applyAlignment="1">
      <alignment horizontal="left"/>
    </xf>
    <xf numFmtId="0" fontId="0" fillId="0" borderId="0" xfId="0" applyAlignment="1">
      <alignment horizontal="left"/>
    </xf>
    <xf numFmtId="14" fontId="0" fillId="0" borderId="0" xfId="0" applyNumberFormat="1" applyAlignment="1">
      <alignment horizontal="left"/>
    </xf>
    <xf numFmtId="0" fontId="1" fillId="0" borderId="0" xfId="0" applyFont="1" applyAlignment="1">
      <alignment horizontal="right"/>
    </xf>
    <xf numFmtId="0" fontId="0" fillId="0" borderId="0" xfId="0" applyAlignment="1">
      <alignment horizontal="right"/>
    </xf>
    <xf numFmtId="0" fontId="12" fillId="2" borderId="0" xfId="0" applyFont="1" applyFill="1"/>
    <xf numFmtId="0" fontId="12" fillId="0" borderId="0" xfId="0" applyFont="1"/>
    <xf numFmtId="0" fontId="2" fillId="2" borderId="0" xfId="0" applyFont="1" applyFill="1"/>
    <xf numFmtId="0" fontId="2" fillId="0" borderId="0" xfId="0" applyFont="1"/>
    <xf numFmtId="0" fontId="0" fillId="3" borderId="0" xfId="0" applyFill="1" applyAlignment="1">
      <alignment horizontal="right"/>
    </xf>
    <xf numFmtId="1" fontId="1" fillId="3" borderId="0" xfId="0" applyNumberFormat="1" applyFont="1" applyFill="1" applyAlignment="1">
      <alignment horizontal="right"/>
    </xf>
    <xf numFmtId="0" fontId="8" fillId="3" borderId="0" xfId="0" applyFont="1" applyFill="1"/>
    <xf numFmtId="0" fontId="13" fillId="3" borderId="0" xfId="0" applyFont="1" applyFill="1" applyAlignment="1">
      <alignment horizontal="right"/>
    </xf>
    <xf numFmtId="1" fontId="13" fillId="3" borderId="0" xfId="0" applyNumberFormat="1" applyFont="1" applyFill="1" applyAlignment="1">
      <alignment horizontal="right"/>
    </xf>
    <xf numFmtId="0" fontId="13" fillId="0" borderId="0" xfId="0" applyFont="1" applyAlignment="1">
      <alignment horizontal="right"/>
    </xf>
    <xf numFmtId="164" fontId="13" fillId="3" borderId="0" xfId="0" applyNumberFormat="1" applyFont="1" applyFill="1" applyAlignment="1">
      <alignment horizontal="right"/>
    </xf>
    <xf numFmtId="1" fontId="8" fillId="2" borderId="0" xfId="0" applyNumberFormat="1" applyFont="1" applyFill="1" applyAlignment="1">
      <alignment horizontal="right"/>
    </xf>
    <xf numFmtId="0" fontId="13" fillId="3" borderId="0" xfId="0" applyFont="1" applyFill="1"/>
    <xf numFmtId="0" fontId="12" fillId="2" borderId="0" xfId="0" applyFont="1" applyFill="1" applyAlignment="1">
      <alignment horizontal="right"/>
    </xf>
    <xf numFmtId="0" fontId="2" fillId="2" borderId="0" xfId="0" applyFont="1" applyFill="1" applyAlignment="1">
      <alignment horizontal="right"/>
    </xf>
    <xf numFmtId="164" fontId="12" fillId="2" borderId="0" xfId="0" applyNumberFormat="1" applyFont="1" applyFill="1" applyAlignment="1">
      <alignment horizontal="right"/>
    </xf>
    <xf numFmtId="0" fontId="0" fillId="4" borderId="0" xfId="0" applyFill="1"/>
    <xf numFmtId="0" fontId="9" fillId="4" borderId="0" xfId="0" applyFont="1" applyFill="1" applyAlignment="1">
      <alignment horizontal="right"/>
    </xf>
    <xf numFmtId="0" fontId="13" fillId="2" borderId="0" xfId="0" applyFont="1" applyFill="1" applyAlignment="1">
      <alignment horizontal="right"/>
    </xf>
    <xf numFmtId="1" fontId="13" fillId="2" borderId="0" xfId="0" applyNumberFormat="1" applyFont="1" applyFill="1" applyAlignment="1">
      <alignment horizontal="right"/>
    </xf>
    <xf numFmtId="1" fontId="13" fillId="4" borderId="0" xfId="0" applyNumberFormat="1" applyFont="1" applyFill="1" applyAlignment="1">
      <alignment horizontal="right"/>
    </xf>
    <xf numFmtId="164" fontId="13" fillId="4" borderId="0" xfId="0" applyNumberFormat="1" applyFont="1" applyFill="1" applyAlignment="1">
      <alignment horizontal="right"/>
    </xf>
    <xf numFmtId="0" fontId="0" fillId="3" borderId="0" xfId="0" applyFill="1" applyAlignment="1">
      <alignment wrapText="1"/>
    </xf>
    <xf numFmtId="0" fontId="2" fillId="3" borderId="0" xfId="0" applyFont="1" applyFill="1" applyAlignment="1">
      <alignment horizontal="center" wrapText="1"/>
    </xf>
    <xf numFmtId="0" fontId="2" fillId="3" borderId="0" xfId="0" applyFont="1" applyFill="1" applyAlignment="1">
      <alignment wrapText="1"/>
    </xf>
    <xf numFmtId="0" fontId="6" fillId="2" borderId="0" xfId="0" applyFont="1" applyFill="1" applyAlignment="1">
      <alignment horizontal="center" wrapText="1"/>
    </xf>
    <xf numFmtId="0" fontId="1" fillId="0" borderId="0" xfId="0" applyFont="1" applyAlignment="1">
      <alignment wrapText="1"/>
    </xf>
    <xf numFmtId="0" fontId="13" fillId="3" borderId="0" xfId="0" applyFont="1" applyFill="1" applyAlignment="1">
      <alignment horizontal="right" wrapText="1"/>
    </xf>
    <xf numFmtId="0" fontId="13" fillId="2" borderId="0" xfId="0" applyFont="1" applyFill="1" applyAlignment="1">
      <alignment horizontal="right" wrapText="1"/>
    </xf>
    <xf numFmtId="0" fontId="13" fillId="4" borderId="0" xfId="0" applyFont="1" applyFill="1" applyAlignment="1">
      <alignment horizontal="right" wrapText="1"/>
    </xf>
    <xf numFmtId="0" fontId="14" fillId="2" borderId="0" xfId="0" applyFont="1" applyFill="1" applyAlignment="1">
      <alignment horizontal="right" wrapText="1"/>
    </xf>
    <xf numFmtId="164" fontId="7" fillId="2" borderId="0" xfId="0" applyNumberFormat="1" applyFont="1" applyFill="1" applyAlignment="1">
      <alignment horizontal="right"/>
    </xf>
    <xf numFmtId="0" fontId="6" fillId="2" borderId="0" xfId="0" applyFont="1" applyFill="1" applyAlignment="1">
      <alignment horizontal="center"/>
    </xf>
    <xf numFmtId="0" fontId="11" fillId="3" borderId="0" xfId="0" applyFont="1" applyFill="1" applyAlignment="1">
      <alignment horizontal="right"/>
    </xf>
    <xf numFmtId="0" fontId="1" fillId="0" borderId="1" xfId="0" applyFont="1" applyBorder="1" applyProtection="1">
      <protection locked="0"/>
    </xf>
    <xf numFmtId="0" fontId="0" fillId="0" borderId="0" xfId="0" applyAlignment="1" applyProtection="1">
      <alignment horizontal="right"/>
      <protection locked="0"/>
    </xf>
    <xf numFmtId="1" fontId="0" fillId="0" borderId="0" xfId="0" applyNumberFormat="1" applyAlignment="1" applyProtection="1">
      <alignment horizontal="right"/>
      <protection locked="0"/>
    </xf>
    <xf numFmtId="0" fontId="1" fillId="0" borderId="1" xfId="0" applyFont="1" applyBorder="1" applyAlignment="1" applyProtection="1">
      <alignment wrapText="1"/>
      <protection locked="0"/>
    </xf>
  </cellXfs>
  <cellStyles count="1">
    <cellStyle name="Standaard" xfId="0" builtinId="0"/>
  </cellStyles>
  <dxfs count="0"/>
  <tableStyles count="0" defaultTableStyle="TableStyleMedium2" defaultPivotStyle="PivotStyleLight16"/>
  <colors>
    <mruColors>
      <color rgb="FFF3F3F8"/>
      <color rgb="FFFF67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9525</xdr:rowOff>
    </xdr:from>
    <xdr:to>
      <xdr:col>2</xdr:col>
      <xdr:colOff>1343025</xdr:colOff>
      <xdr:row>5</xdr:row>
      <xdr:rowOff>27986</xdr:rowOff>
    </xdr:to>
    <xdr:pic>
      <xdr:nvPicPr>
        <xdr:cNvPr id="2" name="Afbeelding 1">
          <a:extLst>
            <a:ext uri="{FF2B5EF4-FFF2-40B4-BE49-F238E27FC236}">
              <a16:creationId xmlns:a16="http://schemas.microsoft.com/office/drawing/2014/main" id="{7634AFE4-FAE8-4F50-BB0A-B16186CDE6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00025"/>
          <a:ext cx="2085975" cy="7804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1</xdr:row>
      <xdr:rowOff>9525</xdr:rowOff>
    </xdr:from>
    <xdr:to>
      <xdr:col>2</xdr:col>
      <xdr:colOff>1343025</xdr:colOff>
      <xdr:row>5</xdr:row>
      <xdr:rowOff>27986</xdr:rowOff>
    </xdr:to>
    <xdr:pic>
      <xdr:nvPicPr>
        <xdr:cNvPr id="2" name="Afbeelding 1">
          <a:extLst>
            <a:ext uri="{FF2B5EF4-FFF2-40B4-BE49-F238E27FC236}">
              <a16:creationId xmlns:a16="http://schemas.microsoft.com/office/drawing/2014/main" id="{487D3161-EFD6-413D-91E7-BAF1AF7345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00025"/>
          <a:ext cx="2085975" cy="780461"/>
        </a:xfrm>
        <a:prstGeom prst="rect">
          <a:avLst/>
        </a:prstGeom>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81D4F-AF4D-49FE-9462-7A90BC6443B5}">
  <dimension ref="A1:E89"/>
  <sheetViews>
    <sheetView tabSelected="1" workbookViewId="0">
      <selection activeCell="H19" sqref="H19"/>
    </sheetView>
  </sheetViews>
  <sheetFormatPr defaultColWidth="9.140625" defaultRowHeight="15" x14ac:dyDescent="0.25"/>
  <cols>
    <col min="1" max="1" width="1.42578125" customWidth="1"/>
    <col min="2" max="2" width="11.42578125" customWidth="1"/>
    <col min="3" max="3" width="74.85546875" customWidth="1"/>
    <col min="4" max="4" width="11.42578125" style="22" customWidth="1"/>
    <col min="5" max="5" width="1.42578125" customWidth="1"/>
  </cols>
  <sheetData>
    <row r="1" spans="1:5" x14ac:dyDescent="0.25">
      <c r="A1" s="8"/>
      <c r="B1" s="8"/>
      <c r="C1" s="8"/>
      <c r="D1" s="27"/>
      <c r="E1" s="8"/>
    </row>
    <row r="2" spans="1:5" x14ac:dyDescent="0.25">
      <c r="A2" s="8"/>
      <c r="B2" s="8"/>
      <c r="C2" s="8"/>
      <c r="D2" s="27"/>
      <c r="E2" s="8"/>
    </row>
    <row r="3" spans="1:5" x14ac:dyDescent="0.25">
      <c r="A3" s="8"/>
      <c r="B3" s="8"/>
      <c r="C3" s="8"/>
      <c r="D3" s="27"/>
      <c r="E3" s="8"/>
    </row>
    <row r="4" spans="1:5" x14ac:dyDescent="0.25">
      <c r="A4" s="8"/>
      <c r="B4" s="8"/>
      <c r="C4" s="8"/>
      <c r="D4" s="27"/>
      <c r="E4" s="8"/>
    </row>
    <row r="5" spans="1:5" x14ac:dyDescent="0.25">
      <c r="A5" s="8"/>
      <c r="B5" s="8"/>
      <c r="C5" s="8"/>
      <c r="D5" s="27"/>
      <c r="E5" s="8"/>
    </row>
    <row r="6" spans="1:5" ht="18.75" x14ac:dyDescent="0.3">
      <c r="A6" s="8"/>
      <c r="B6" s="8"/>
      <c r="C6" s="9" t="s">
        <v>160</v>
      </c>
      <c r="D6" s="27"/>
      <c r="E6" s="8"/>
    </row>
    <row r="7" spans="1:5" ht="18.75" x14ac:dyDescent="0.3">
      <c r="A7" s="8"/>
      <c r="B7" s="8"/>
      <c r="C7" s="10"/>
      <c r="D7" s="27"/>
      <c r="E7" s="8"/>
    </row>
    <row r="8" spans="1:5" x14ac:dyDescent="0.25">
      <c r="A8" s="8"/>
      <c r="B8" s="56" t="s">
        <v>131</v>
      </c>
      <c r="C8" s="57"/>
      <c r="D8" s="27"/>
      <c r="E8" s="8"/>
    </row>
    <row r="9" spans="1:5" x14ac:dyDescent="0.25">
      <c r="A9" s="8"/>
      <c r="B9" s="56" t="s">
        <v>0</v>
      </c>
      <c r="C9" s="57"/>
      <c r="D9" s="27"/>
      <c r="E9" s="8"/>
    </row>
    <row r="10" spans="1:5" x14ac:dyDescent="0.25">
      <c r="A10" s="8"/>
      <c r="B10" s="56" t="s">
        <v>151</v>
      </c>
      <c r="C10" s="57"/>
      <c r="D10" s="27"/>
      <c r="E10" s="8"/>
    </row>
    <row r="11" spans="1:5" x14ac:dyDescent="0.25">
      <c r="A11" s="8"/>
      <c r="B11" s="8"/>
      <c r="C11" s="8"/>
      <c r="D11" s="27"/>
      <c r="E11" s="8"/>
    </row>
    <row r="12" spans="1:5" s="24" customFormat="1" ht="18.75" x14ac:dyDescent="0.3">
      <c r="A12" s="23"/>
      <c r="B12" s="23"/>
      <c r="C12" s="55" t="s">
        <v>132</v>
      </c>
      <c r="D12" s="36"/>
      <c r="E12" s="23"/>
    </row>
    <row r="13" spans="1:5" s="1" customFormat="1" x14ac:dyDescent="0.25">
      <c r="C13" s="1" t="s">
        <v>136</v>
      </c>
      <c r="D13" s="21" t="s">
        <v>145</v>
      </c>
    </row>
    <row r="14" spans="1:5" x14ac:dyDescent="0.25">
      <c r="C14" t="s">
        <v>154</v>
      </c>
      <c r="D14" s="58"/>
    </row>
    <row r="15" spans="1:5" x14ac:dyDescent="0.25">
      <c r="C15" t="s">
        <v>137</v>
      </c>
      <c r="D15" s="58"/>
    </row>
    <row r="16" spans="1:5" ht="45" x14ac:dyDescent="0.25">
      <c r="C16" s="2" t="s">
        <v>133</v>
      </c>
      <c r="D16" s="58"/>
    </row>
    <row r="17" spans="1:5" ht="30" x14ac:dyDescent="0.25">
      <c r="C17" s="2" t="s">
        <v>138</v>
      </c>
      <c r="D17" s="58"/>
    </row>
    <row r="18" spans="1:5" ht="30" x14ac:dyDescent="0.25">
      <c r="C18" s="2" t="s">
        <v>134</v>
      </c>
      <c r="D18" s="58"/>
    </row>
    <row r="19" spans="1:5" x14ac:dyDescent="0.25">
      <c r="A19" s="8"/>
      <c r="B19" s="8"/>
      <c r="C19" s="30" t="s">
        <v>146</v>
      </c>
      <c r="D19" s="30" t="str">
        <f>IF(AND(D14="JA",D15="JA",D16="JA",D17="JA",D18="JA"),"Voldaan","Niet voldaan")</f>
        <v>Niet voldaan</v>
      </c>
      <c r="E19" s="8"/>
    </row>
    <row r="20" spans="1:5" s="24" customFormat="1" ht="18.75" x14ac:dyDescent="0.3">
      <c r="A20" s="23"/>
      <c r="B20" s="23"/>
      <c r="C20" s="55" t="s">
        <v>4</v>
      </c>
      <c r="D20" s="36"/>
      <c r="E20" s="23"/>
    </row>
    <row r="21" spans="1:5" s="1" customFormat="1" x14ac:dyDescent="0.25">
      <c r="B21" s="1" t="s">
        <v>1</v>
      </c>
      <c r="C21" s="1" t="s">
        <v>5</v>
      </c>
      <c r="D21" s="21" t="s">
        <v>6</v>
      </c>
    </row>
    <row r="22" spans="1:5" ht="30" x14ac:dyDescent="0.25">
      <c r="B22" s="4" t="s">
        <v>2</v>
      </c>
      <c r="C22" s="2" t="s">
        <v>7</v>
      </c>
      <c r="D22" s="59"/>
      <c r="E22" s="3"/>
    </row>
    <row r="23" spans="1:5" x14ac:dyDescent="0.25">
      <c r="B23" s="4" t="s">
        <v>2</v>
      </c>
      <c r="C23" s="2" t="s">
        <v>10</v>
      </c>
      <c r="D23" s="59"/>
    </row>
    <row r="24" spans="1:5" x14ac:dyDescent="0.25">
      <c r="B24" s="4" t="s">
        <v>2</v>
      </c>
      <c r="C24" s="2" t="s">
        <v>11</v>
      </c>
      <c r="D24" s="59"/>
    </row>
    <row r="25" spans="1:5" x14ac:dyDescent="0.25">
      <c r="B25" s="4" t="s">
        <v>2</v>
      </c>
      <c r="C25" s="2" t="s">
        <v>12</v>
      </c>
      <c r="D25" s="59"/>
    </row>
    <row r="26" spans="1:5" ht="30" x14ac:dyDescent="0.25">
      <c r="B26" s="4" t="s">
        <v>2</v>
      </c>
      <c r="C26" s="2" t="s">
        <v>13</v>
      </c>
      <c r="D26" s="59"/>
    </row>
    <row r="27" spans="1:5" x14ac:dyDescent="0.25">
      <c r="B27" s="4" t="s">
        <v>32</v>
      </c>
      <c r="C27" s="2" t="s">
        <v>33</v>
      </c>
      <c r="D27" s="59"/>
    </row>
    <row r="28" spans="1:5" x14ac:dyDescent="0.25">
      <c r="B28" s="4" t="s">
        <v>32</v>
      </c>
      <c r="C28" s="2" t="s">
        <v>34</v>
      </c>
      <c r="D28" s="59"/>
    </row>
    <row r="29" spans="1:5" x14ac:dyDescent="0.25">
      <c r="B29" s="4" t="s">
        <v>32</v>
      </c>
      <c r="C29" s="2" t="s">
        <v>35</v>
      </c>
      <c r="D29" s="59"/>
    </row>
    <row r="30" spans="1:5" ht="30" x14ac:dyDescent="0.25">
      <c r="B30" s="4" t="s">
        <v>37</v>
      </c>
      <c r="C30" s="2" t="s">
        <v>36</v>
      </c>
      <c r="D30" s="59"/>
    </row>
    <row r="31" spans="1:5" ht="30" x14ac:dyDescent="0.25">
      <c r="B31" s="4" t="s">
        <v>3</v>
      </c>
      <c r="C31" s="2" t="s">
        <v>14</v>
      </c>
      <c r="D31" s="59"/>
    </row>
    <row r="32" spans="1:5" ht="30" x14ac:dyDescent="0.25">
      <c r="B32" s="4" t="s">
        <v>3</v>
      </c>
      <c r="C32" s="2" t="s">
        <v>15</v>
      </c>
      <c r="D32" s="59"/>
    </row>
    <row r="33" spans="1:5" x14ac:dyDescent="0.25">
      <c r="B33" s="4" t="s">
        <v>38</v>
      </c>
      <c r="C33" s="2" t="s">
        <v>39</v>
      </c>
      <c r="D33" s="59"/>
    </row>
    <row r="34" spans="1:5" ht="30" x14ac:dyDescent="0.25">
      <c r="B34" s="4" t="s">
        <v>38</v>
      </c>
      <c r="C34" s="2" t="s">
        <v>40</v>
      </c>
      <c r="D34" s="59"/>
    </row>
    <row r="35" spans="1:5" ht="30" x14ac:dyDescent="0.25">
      <c r="B35" s="4" t="s">
        <v>38</v>
      </c>
      <c r="C35" s="2" t="s">
        <v>41</v>
      </c>
      <c r="D35" s="59"/>
    </row>
    <row r="36" spans="1:5" ht="30" x14ac:dyDescent="0.25">
      <c r="B36" s="4" t="s">
        <v>38</v>
      </c>
      <c r="C36" s="2" t="s">
        <v>42</v>
      </c>
      <c r="D36" s="59"/>
    </row>
    <row r="37" spans="1:5" ht="30" x14ac:dyDescent="0.25">
      <c r="B37" s="4" t="s">
        <v>38</v>
      </c>
      <c r="C37" s="2" t="s">
        <v>43</v>
      </c>
      <c r="D37" s="59"/>
    </row>
    <row r="38" spans="1:5" s="32" customFormat="1" ht="12.75" x14ac:dyDescent="0.2">
      <c r="A38" s="30"/>
      <c r="B38" s="30"/>
      <c r="C38" s="30" t="s">
        <v>147</v>
      </c>
      <c r="D38" s="31">
        <f>SUM(D22:D37)</f>
        <v>0</v>
      </c>
      <c r="E38" s="30"/>
    </row>
    <row r="39" spans="1:5" s="32" customFormat="1" ht="12.75" x14ac:dyDescent="0.2">
      <c r="A39" s="30"/>
      <c r="B39" s="30"/>
      <c r="C39" s="30" t="s">
        <v>146</v>
      </c>
      <c r="D39" s="30" t="str">
        <f>IF(D38&lt;32,IF(D38&gt;=1,"Onvoldoende",""),"Voldoende")</f>
        <v/>
      </c>
      <c r="E39" s="30"/>
    </row>
    <row r="40" spans="1:5" s="26" customFormat="1" ht="18.75" x14ac:dyDescent="0.3">
      <c r="A40" s="25"/>
      <c r="B40" s="25"/>
      <c r="C40" s="55" t="s">
        <v>9</v>
      </c>
      <c r="D40" s="37"/>
      <c r="E40" s="25"/>
    </row>
    <row r="41" spans="1:5" s="1" customFormat="1" x14ac:dyDescent="0.25">
      <c r="B41" s="1" t="s">
        <v>1</v>
      </c>
      <c r="C41" s="1" t="s">
        <v>5</v>
      </c>
      <c r="D41" s="21" t="s">
        <v>6</v>
      </c>
    </row>
    <row r="42" spans="1:5" x14ac:dyDescent="0.25">
      <c r="B42" s="4" t="s">
        <v>16</v>
      </c>
      <c r="C42" s="5" t="s">
        <v>21</v>
      </c>
      <c r="D42" s="59"/>
    </row>
    <row r="43" spans="1:5" ht="30" x14ac:dyDescent="0.25">
      <c r="B43" s="4" t="s">
        <v>44</v>
      </c>
      <c r="C43" s="2" t="s">
        <v>45</v>
      </c>
      <c r="D43" s="59"/>
    </row>
    <row r="44" spans="1:5" x14ac:dyDescent="0.25">
      <c r="B44" s="4" t="s">
        <v>17</v>
      </c>
      <c r="C44" s="2" t="s">
        <v>22</v>
      </c>
      <c r="D44" s="59"/>
    </row>
    <row r="45" spans="1:5" x14ac:dyDescent="0.25">
      <c r="B45" s="4" t="s">
        <v>46</v>
      </c>
      <c r="C45" s="2" t="s">
        <v>47</v>
      </c>
      <c r="D45" s="59"/>
    </row>
    <row r="46" spans="1:5" x14ac:dyDescent="0.25">
      <c r="B46" s="4" t="s">
        <v>18</v>
      </c>
      <c r="C46" s="2" t="s">
        <v>23</v>
      </c>
      <c r="D46" s="59"/>
    </row>
    <row r="47" spans="1:5" ht="30" x14ac:dyDescent="0.25">
      <c r="B47" s="4" t="s">
        <v>18</v>
      </c>
      <c r="C47" s="2" t="s">
        <v>24</v>
      </c>
      <c r="D47" s="59"/>
    </row>
    <row r="48" spans="1:5" x14ac:dyDescent="0.25">
      <c r="B48" s="4" t="s">
        <v>48</v>
      </c>
      <c r="C48" s="2" t="s">
        <v>49</v>
      </c>
      <c r="D48" s="59"/>
    </row>
    <row r="49" spans="1:5" ht="30" x14ac:dyDescent="0.25">
      <c r="B49" s="4" t="s">
        <v>19</v>
      </c>
      <c r="C49" s="2" t="s">
        <v>25</v>
      </c>
      <c r="D49" s="59"/>
    </row>
    <row r="50" spans="1:5" ht="30" x14ac:dyDescent="0.25">
      <c r="B50" s="4" t="s">
        <v>88</v>
      </c>
      <c r="C50" s="2" t="s">
        <v>89</v>
      </c>
      <c r="D50" s="59"/>
    </row>
    <row r="51" spans="1:5" ht="30" x14ac:dyDescent="0.25">
      <c r="B51" s="4" t="s">
        <v>88</v>
      </c>
      <c r="C51" s="2" t="s">
        <v>90</v>
      </c>
      <c r="D51" s="59"/>
    </row>
    <row r="52" spans="1:5" x14ac:dyDescent="0.25">
      <c r="B52" s="4" t="s">
        <v>20</v>
      </c>
      <c r="C52" s="2" t="s">
        <v>26</v>
      </c>
      <c r="D52" s="59"/>
    </row>
    <row r="53" spans="1:5" x14ac:dyDescent="0.25">
      <c r="B53" s="4" t="s">
        <v>20</v>
      </c>
      <c r="C53" s="2" t="s">
        <v>27</v>
      </c>
      <c r="D53" s="59"/>
    </row>
    <row r="54" spans="1:5" x14ac:dyDescent="0.25">
      <c r="B54" s="4" t="s">
        <v>20</v>
      </c>
      <c r="C54" s="2" t="s">
        <v>28</v>
      </c>
      <c r="D54" s="59"/>
    </row>
    <row r="55" spans="1:5" x14ac:dyDescent="0.25">
      <c r="B55" s="4" t="s">
        <v>50</v>
      </c>
      <c r="C55" s="2" t="s">
        <v>51</v>
      </c>
      <c r="D55" s="59"/>
    </row>
    <row r="56" spans="1:5" x14ac:dyDescent="0.25">
      <c r="B56" s="4" t="s">
        <v>50</v>
      </c>
      <c r="C56" s="5" t="s">
        <v>52</v>
      </c>
      <c r="D56" s="59"/>
    </row>
    <row r="57" spans="1:5" x14ac:dyDescent="0.25">
      <c r="B57" s="4" t="s">
        <v>50</v>
      </c>
      <c r="C57" s="2" t="s">
        <v>53</v>
      </c>
      <c r="D57" s="59"/>
    </row>
    <row r="58" spans="1:5" x14ac:dyDescent="0.25">
      <c r="B58" s="4" t="s">
        <v>50</v>
      </c>
      <c r="C58" s="2" t="s">
        <v>54</v>
      </c>
      <c r="D58" s="59"/>
    </row>
    <row r="59" spans="1:5" x14ac:dyDescent="0.25">
      <c r="B59" s="4" t="s">
        <v>50</v>
      </c>
      <c r="C59" s="2" t="s">
        <v>55</v>
      </c>
      <c r="D59" s="59"/>
    </row>
    <row r="60" spans="1:5" ht="30" x14ac:dyDescent="0.25">
      <c r="B60" s="4" t="s">
        <v>50</v>
      </c>
      <c r="C60" s="2" t="s">
        <v>155</v>
      </c>
      <c r="D60" s="59"/>
    </row>
    <row r="61" spans="1:5" x14ac:dyDescent="0.25">
      <c r="B61" s="4" t="s">
        <v>50</v>
      </c>
      <c r="C61" s="2" t="s">
        <v>57</v>
      </c>
      <c r="D61" s="59"/>
    </row>
    <row r="62" spans="1:5" x14ac:dyDescent="0.25">
      <c r="B62" s="4" t="s">
        <v>50</v>
      </c>
      <c r="C62" s="2" t="s">
        <v>58</v>
      </c>
      <c r="D62" s="59"/>
    </row>
    <row r="63" spans="1:5" s="32" customFormat="1" ht="12.75" x14ac:dyDescent="0.2">
      <c r="A63" s="30"/>
      <c r="B63" s="30"/>
      <c r="C63" s="30" t="s">
        <v>147</v>
      </c>
      <c r="D63" s="31">
        <f>SUM(D42:D62)</f>
        <v>0</v>
      </c>
      <c r="E63" s="30"/>
    </row>
    <row r="64" spans="1:5" s="32" customFormat="1" ht="12.75" x14ac:dyDescent="0.2">
      <c r="A64" s="30"/>
      <c r="B64" s="30"/>
      <c r="C64" s="30" t="s">
        <v>146</v>
      </c>
      <c r="D64" s="33" t="str">
        <f>IF(D63&lt;42,IF(D63&gt;=1,"Onvoldoende",""),"Voldoende")</f>
        <v/>
      </c>
      <c r="E64" s="30"/>
    </row>
    <row r="65" spans="1:5" s="24" customFormat="1" ht="18.75" x14ac:dyDescent="0.3">
      <c r="A65" s="23"/>
      <c r="B65" s="23"/>
      <c r="C65" s="55" t="s">
        <v>29</v>
      </c>
      <c r="D65" s="38"/>
      <c r="E65" s="23"/>
    </row>
    <row r="66" spans="1:5" s="1" customFormat="1" x14ac:dyDescent="0.25">
      <c r="B66" s="1" t="s">
        <v>1</v>
      </c>
      <c r="C66" s="1" t="s">
        <v>5</v>
      </c>
      <c r="D66" s="21" t="s">
        <v>6</v>
      </c>
    </row>
    <row r="67" spans="1:5" ht="30" x14ac:dyDescent="0.25">
      <c r="B67" s="6" t="s">
        <v>30</v>
      </c>
      <c r="C67" s="2" t="s">
        <v>31</v>
      </c>
      <c r="D67" s="59"/>
    </row>
    <row r="68" spans="1:5" ht="30" x14ac:dyDescent="0.25">
      <c r="B68" s="6" t="s">
        <v>30</v>
      </c>
      <c r="C68" s="2" t="s">
        <v>59</v>
      </c>
      <c r="D68" s="59"/>
    </row>
    <row r="69" spans="1:5" ht="30" x14ac:dyDescent="0.25">
      <c r="B69" s="6" t="s">
        <v>30</v>
      </c>
      <c r="C69" s="2" t="s">
        <v>60</v>
      </c>
      <c r="D69" s="59"/>
    </row>
    <row r="70" spans="1:5" x14ac:dyDescent="0.25">
      <c r="B70" s="6" t="s">
        <v>30</v>
      </c>
      <c r="C70" s="2" t="s">
        <v>61</v>
      </c>
      <c r="D70" s="59"/>
    </row>
    <row r="71" spans="1:5" ht="30" x14ac:dyDescent="0.25">
      <c r="B71" s="6" t="s">
        <v>30</v>
      </c>
      <c r="C71" s="2" t="s">
        <v>62</v>
      </c>
      <c r="D71" s="59"/>
    </row>
    <row r="72" spans="1:5" ht="30" x14ac:dyDescent="0.25">
      <c r="B72" s="6" t="s">
        <v>63</v>
      </c>
      <c r="C72" s="2" t="s">
        <v>64</v>
      </c>
      <c r="D72" s="59"/>
    </row>
    <row r="73" spans="1:5" ht="30" x14ac:dyDescent="0.25">
      <c r="B73" s="6" t="s">
        <v>65</v>
      </c>
      <c r="C73" s="2" t="s">
        <v>66</v>
      </c>
      <c r="D73" s="59"/>
    </row>
    <row r="74" spans="1:5" ht="45" x14ac:dyDescent="0.25">
      <c r="B74" s="6" t="s">
        <v>67</v>
      </c>
      <c r="C74" s="2" t="s">
        <v>68</v>
      </c>
      <c r="D74" s="59"/>
    </row>
    <row r="75" spans="1:5" ht="30" x14ac:dyDescent="0.25">
      <c r="B75" s="6" t="s">
        <v>65</v>
      </c>
      <c r="C75" s="2" t="s">
        <v>69</v>
      </c>
      <c r="D75" s="59"/>
    </row>
    <row r="76" spans="1:5" ht="30" x14ac:dyDescent="0.25">
      <c r="B76" s="6" t="s">
        <v>65</v>
      </c>
      <c r="C76" s="2" t="s">
        <v>70</v>
      </c>
      <c r="D76" s="59"/>
    </row>
    <row r="77" spans="1:5" ht="30" x14ac:dyDescent="0.25">
      <c r="B77" s="6" t="s">
        <v>67</v>
      </c>
      <c r="C77" s="2" t="s">
        <v>71</v>
      </c>
      <c r="D77" s="59"/>
    </row>
    <row r="78" spans="1:5" ht="30" customHeight="1" x14ac:dyDescent="0.25">
      <c r="B78" s="6" t="s">
        <v>67</v>
      </c>
      <c r="C78" s="2" t="s">
        <v>72</v>
      </c>
      <c r="D78" s="59"/>
    </row>
    <row r="79" spans="1:5" ht="30" x14ac:dyDescent="0.25">
      <c r="B79" s="6" t="s">
        <v>67</v>
      </c>
      <c r="C79" s="2" t="s">
        <v>129</v>
      </c>
      <c r="D79" s="59"/>
    </row>
    <row r="80" spans="1:5" s="1" customFormat="1" x14ac:dyDescent="0.25">
      <c r="A80" s="11"/>
      <c r="B80" s="12"/>
      <c r="C80" s="13" t="s">
        <v>147</v>
      </c>
      <c r="D80" s="28">
        <f>SUM(D67:D79)</f>
        <v>0</v>
      </c>
      <c r="E80" s="11"/>
    </row>
    <row r="81" spans="1:5" x14ac:dyDescent="0.25">
      <c r="A81" s="8"/>
      <c r="B81" s="8"/>
      <c r="C81" s="30" t="s">
        <v>146</v>
      </c>
      <c r="D81" s="31" t="str">
        <f>IF(D80&lt;26,IF(D80&gt;=1,"Onvoldoende",""),"Voldoende")</f>
        <v/>
      </c>
      <c r="E81" s="8"/>
    </row>
    <row r="82" spans="1:5" ht="30" customHeight="1" x14ac:dyDescent="0.25">
      <c r="A82" s="16"/>
      <c r="B82" s="16"/>
      <c r="C82" s="16"/>
      <c r="D82" s="34"/>
      <c r="E82" s="16"/>
    </row>
    <row r="83" spans="1:5" x14ac:dyDescent="0.25">
      <c r="A83" s="29"/>
      <c r="B83" s="29"/>
      <c r="C83" s="30" t="s">
        <v>128</v>
      </c>
      <c r="D83" s="31">
        <f>SUM(D38+D63+D80)</f>
        <v>0</v>
      </c>
      <c r="E83" s="35"/>
    </row>
    <row r="84" spans="1:5" x14ac:dyDescent="0.25">
      <c r="A84" s="29"/>
      <c r="B84" s="29"/>
      <c r="C84" s="30" t="s">
        <v>135</v>
      </c>
      <c r="D84" s="31" t="str">
        <f>IF(AND(D14="JA",D15="JA",D16="JA",D17="JA",D18="JA"),"Voldaan","Niet voldaan")</f>
        <v>Niet voldaan</v>
      </c>
      <c r="E84" s="35"/>
    </row>
    <row r="85" spans="1:5" x14ac:dyDescent="0.25">
      <c r="A85" s="29"/>
      <c r="B85" s="29"/>
      <c r="C85" s="30" t="s">
        <v>73</v>
      </c>
      <c r="D85" s="31" t="str">
        <f>IF(D38&lt;32,IF(D38&gt;=1,"Onvoldoende",""),"Voldoende")</f>
        <v/>
      </c>
      <c r="E85" s="35"/>
    </row>
    <row r="86" spans="1:5" x14ac:dyDescent="0.25">
      <c r="A86" s="29"/>
      <c r="B86" s="29"/>
      <c r="C86" s="30" t="s">
        <v>74</v>
      </c>
      <c r="D86" s="31" t="str">
        <f>IF(D63&lt;42,IF(D63&gt;=1,"Onvoldoende",""),"Voldoende")</f>
        <v/>
      </c>
      <c r="E86" s="35"/>
    </row>
    <row r="87" spans="1:5" x14ac:dyDescent="0.25">
      <c r="A87" s="29"/>
      <c r="B87" s="29"/>
      <c r="C87" s="30" t="s">
        <v>75</v>
      </c>
      <c r="D87" s="31" t="str">
        <f>IF(D80&lt;26,IF(D80&gt;=1,"Onvoldoende",""),"Voldoende")</f>
        <v/>
      </c>
      <c r="E87" s="35"/>
    </row>
    <row r="88" spans="1:5" x14ac:dyDescent="0.25">
      <c r="A88" s="29"/>
      <c r="B88" s="29"/>
      <c r="C88" s="30" t="s">
        <v>8</v>
      </c>
      <c r="D88" s="33" t="str">
        <f>IF(D83&gt;=1,4.5/(150-100)*(D83-100)+5.5,"")</f>
        <v/>
      </c>
      <c r="E88" s="35"/>
    </row>
    <row r="89" spans="1:5" ht="30" customHeight="1" x14ac:dyDescent="0.3">
      <c r="A89" s="7"/>
      <c r="B89" s="7"/>
      <c r="C89" s="15" t="s">
        <v>148</v>
      </c>
      <c r="D89" s="54" t="str">
        <f xml:space="preserve"> IF(AND(D88&gt;=5.5,D84="Voldaan",D85="voldoende",D86="Voldoende",D87="Voldoende"),D88,"Onvoldoende")</f>
        <v>Onvoldoende</v>
      </c>
      <c r="E89" s="7"/>
    </row>
  </sheetData>
  <sheetProtection sheet="1" objects="1" scenarios="1"/>
  <dataValidations count="2">
    <dataValidation type="list" allowBlank="1" showInputMessage="1" showErrorMessage="1" sqref="D22:D37 D42:D62 D67:D79" xr:uid="{0A8FCBD4-A36C-4CC1-BC7E-DFF4CDBB42B1}">
      <formula1>"0,1,2,3"</formula1>
    </dataValidation>
    <dataValidation type="list" allowBlank="1" showInputMessage="1" showErrorMessage="1" sqref="D14:D18" xr:uid="{C4896C9B-5638-4A13-AF4A-D30DCF965744}">
      <formula1>"JA,NEE"</formula1>
    </dataValidation>
  </dataValidations>
  <pageMargins left="0" right="0" top="0" bottom="0"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3BEDA-D4FF-4D10-922E-70EA93BF1889}">
  <dimension ref="A1:E108"/>
  <sheetViews>
    <sheetView workbookViewId="0">
      <selection activeCell="C8" sqref="C8"/>
    </sheetView>
  </sheetViews>
  <sheetFormatPr defaultColWidth="9.140625" defaultRowHeight="15" x14ac:dyDescent="0.25"/>
  <cols>
    <col min="1" max="1" width="1.42578125" customWidth="1"/>
    <col min="2" max="2" width="11.42578125" customWidth="1"/>
    <col min="3" max="3" width="74.85546875" style="2" customWidth="1"/>
    <col min="4" max="4" width="11.42578125" style="22" customWidth="1"/>
    <col min="5" max="5" width="1.42578125" customWidth="1"/>
  </cols>
  <sheetData>
    <row r="1" spans="1:5" x14ac:dyDescent="0.25">
      <c r="A1" s="8"/>
      <c r="B1" s="8"/>
      <c r="C1" s="45"/>
      <c r="D1" s="27"/>
      <c r="E1" s="8"/>
    </row>
    <row r="2" spans="1:5" x14ac:dyDescent="0.25">
      <c r="A2" s="8"/>
      <c r="B2" s="8"/>
      <c r="C2" s="45"/>
      <c r="D2" s="27"/>
      <c r="E2" s="8"/>
    </row>
    <row r="3" spans="1:5" x14ac:dyDescent="0.25">
      <c r="A3" s="8"/>
      <c r="B3" s="8"/>
      <c r="C3" s="45"/>
      <c r="D3" s="27"/>
      <c r="E3" s="8"/>
    </row>
    <row r="4" spans="1:5" x14ac:dyDescent="0.25">
      <c r="A4" s="8"/>
      <c r="B4" s="8"/>
      <c r="C4" s="45"/>
      <c r="D4" s="27"/>
      <c r="E4" s="8"/>
    </row>
    <row r="5" spans="1:5" x14ac:dyDescent="0.25">
      <c r="A5" s="8"/>
      <c r="B5" s="8"/>
      <c r="C5" s="45"/>
      <c r="D5" s="27"/>
      <c r="E5" s="8"/>
    </row>
    <row r="6" spans="1:5" ht="18.75" x14ac:dyDescent="0.3">
      <c r="A6" s="8"/>
      <c r="B6" s="8"/>
      <c r="C6" s="46" t="s">
        <v>161</v>
      </c>
      <c r="D6" s="27"/>
      <c r="E6" s="8"/>
    </row>
    <row r="7" spans="1:5" ht="18.75" x14ac:dyDescent="0.3">
      <c r="A7" s="8"/>
      <c r="B7" s="8"/>
      <c r="C7" s="47"/>
      <c r="D7" s="27"/>
      <c r="E7" s="8"/>
    </row>
    <row r="8" spans="1:5" x14ac:dyDescent="0.25">
      <c r="A8" s="8"/>
      <c r="B8" s="56" t="s">
        <v>131</v>
      </c>
      <c r="C8" s="60"/>
      <c r="D8" s="27"/>
      <c r="E8" s="8"/>
    </row>
    <row r="9" spans="1:5" x14ac:dyDescent="0.25">
      <c r="A9" s="8"/>
      <c r="B9" s="56" t="s">
        <v>0</v>
      </c>
      <c r="C9" s="60"/>
      <c r="D9" s="27"/>
      <c r="E9" s="8"/>
    </row>
    <row r="10" spans="1:5" x14ac:dyDescent="0.25">
      <c r="A10" s="8"/>
      <c r="B10" s="56" t="s">
        <v>151</v>
      </c>
      <c r="C10" s="60"/>
      <c r="D10" s="27"/>
      <c r="E10" s="8"/>
    </row>
    <row r="11" spans="1:5" x14ac:dyDescent="0.25">
      <c r="A11" s="8"/>
      <c r="B11" s="8"/>
      <c r="C11" s="45"/>
      <c r="D11" s="27"/>
      <c r="E11" s="8"/>
    </row>
    <row r="12" spans="1:5" s="24" customFormat="1" ht="18.75" x14ac:dyDescent="0.3">
      <c r="A12" s="23"/>
      <c r="B12" s="23"/>
      <c r="C12" s="48" t="s">
        <v>132</v>
      </c>
      <c r="D12" s="36"/>
      <c r="E12" s="23"/>
    </row>
    <row r="13" spans="1:5" s="1" customFormat="1" x14ac:dyDescent="0.25">
      <c r="C13" s="49" t="s">
        <v>136</v>
      </c>
      <c r="D13" s="21" t="s">
        <v>145</v>
      </c>
    </row>
    <row r="14" spans="1:5" x14ac:dyDescent="0.25">
      <c r="C14" s="2" t="s">
        <v>154</v>
      </c>
      <c r="D14" s="58"/>
    </row>
    <row r="15" spans="1:5" x14ac:dyDescent="0.25">
      <c r="C15" s="2" t="s">
        <v>137</v>
      </c>
      <c r="D15" s="58"/>
    </row>
    <row r="16" spans="1:5" ht="45" x14ac:dyDescent="0.25">
      <c r="C16" s="2" t="s">
        <v>133</v>
      </c>
      <c r="D16" s="58"/>
    </row>
    <row r="17" spans="1:5" ht="30" x14ac:dyDescent="0.25">
      <c r="C17" s="2" t="s">
        <v>138</v>
      </c>
      <c r="D17" s="58"/>
    </row>
    <row r="18" spans="1:5" ht="30" x14ac:dyDescent="0.25">
      <c r="C18" s="2" t="s">
        <v>134</v>
      </c>
      <c r="D18" s="58"/>
    </row>
    <row r="19" spans="1:5" x14ac:dyDescent="0.25">
      <c r="A19" s="8"/>
      <c r="B19" s="8"/>
      <c r="C19" s="50" t="s">
        <v>146</v>
      </c>
      <c r="D19" s="30" t="str">
        <f>IF(AND(D14="JA",D15="JA",D16="JA",D17="JA",D18="JA"),"Voldaan","Niet voldaan")</f>
        <v>Niet voldaan</v>
      </c>
      <c r="E19" s="8"/>
    </row>
    <row r="20" spans="1:5" s="24" customFormat="1" ht="18.75" x14ac:dyDescent="0.3">
      <c r="A20" s="23"/>
      <c r="B20" s="23"/>
      <c r="C20" s="48" t="s">
        <v>4</v>
      </c>
      <c r="D20" s="36"/>
      <c r="E20" s="23"/>
    </row>
    <row r="21" spans="1:5" s="1" customFormat="1" x14ac:dyDescent="0.25">
      <c r="B21" s="1" t="s">
        <v>1</v>
      </c>
      <c r="C21" s="49" t="s">
        <v>5</v>
      </c>
      <c r="D21" s="21" t="s">
        <v>6</v>
      </c>
    </row>
    <row r="22" spans="1:5" ht="30" x14ac:dyDescent="0.25">
      <c r="B22" s="4" t="s">
        <v>2</v>
      </c>
      <c r="C22" s="2" t="s">
        <v>7</v>
      </c>
      <c r="D22" s="59"/>
      <c r="E22" s="3"/>
    </row>
    <row r="23" spans="1:5" x14ac:dyDescent="0.25">
      <c r="B23" s="4" t="s">
        <v>2</v>
      </c>
      <c r="C23" s="2" t="s">
        <v>10</v>
      </c>
      <c r="D23" s="59"/>
    </row>
    <row r="24" spans="1:5" x14ac:dyDescent="0.25">
      <c r="B24" s="4" t="s">
        <v>2</v>
      </c>
      <c r="C24" s="2" t="s">
        <v>11</v>
      </c>
      <c r="D24" s="59"/>
    </row>
    <row r="25" spans="1:5" x14ac:dyDescent="0.25">
      <c r="B25" s="4" t="s">
        <v>2</v>
      </c>
      <c r="C25" s="2" t="s">
        <v>12</v>
      </c>
      <c r="D25" s="59"/>
    </row>
    <row r="26" spans="1:5" ht="30" x14ac:dyDescent="0.25">
      <c r="B26" s="4" t="s">
        <v>2</v>
      </c>
      <c r="C26" s="2" t="s">
        <v>13</v>
      </c>
      <c r="D26" s="59"/>
    </row>
    <row r="27" spans="1:5" x14ac:dyDescent="0.25">
      <c r="B27" s="4" t="s">
        <v>32</v>
      </c>
      <c r="C27" s="2" t="s">
        <v>33</v>
      </c>
      <c r="D27" s="59"/>
    </row>
    <row r="28" spans="1:5" x14ac:dyDescent="0.25">
      <c r="B28" s="4" t="s">
        <v>32</v>
      </c>
      <c r="C28" s="2" t="s">
        <v>34</v>
      </c>
      <c r="D28" s="59"/>
    </row>
    <row r="29" spans="1:5" x14ac:dyDescent="0.25">
      <c r="B29" s="4" t="s">
        <v>32</v>
      </c>
      <c r="C29" s="2" t="s">
        <v>35</v>
      </c>
      <c r="D29" s="59"/>
    </row>
    <row r="30" spans="1:5" x14ac:dyDescent="0.25">
      <c r="B30" s="4" t="s">
        <v>76</v>
      </c>
      <c r="C30" s="2" t="s">
        <v>77</v>
      </c>
      <c r="D30" s="59"/>
    </row>
    <row r="31" spans="1:5" x14ac:dyDescent="0.25">
      <c r="B31" s="4" t="s">
        <v>76</v>
      </c>
      <c r="C31" s="2" t="s">
        <v>78</v>
      </c>
      <c r="D31" s="59"/>
    </row>
    <row r="32" spans="1:5" ht="30" x14ac:dyDescent="0.25">
      <c r="B32" s="4" t="s">
        <v>111</v>
      </c>
      <c r="C32" s="2" t="s">
        <v>112</v>
      </c>
      <c r="D32" s="59"/>
    </row>
    <row r="33" spans="1:5" ht="30" x14ac:dyDescent="0.25">
      <c r="B33" s="4" t="s">
        <v>37</v>
      </c>
      <c r="C33" s="2" t="s">
        <v>36</v>
      </c>
      <c r="D33" s="59"/>
    </row>
    <row r="34" spans="1:5" ht="30" x14ac:dyDescent="0.25">
      <c r="B34" s="4" t="s">
        <v>3</v>
      </c>
      <c r="C34" s="2" t="s">
        <v>14</v>
      </c>
      <c r="D34" s="59"/>
    </row>
    <row r="35" spans="1:5" ht="30" x14ac:dyDescent="0.25">
      <c r="B35" s="4" t="s">
        <v>3</v>
      </c>
      <c r="C35" s="2" t="s">
        <v>15</v>
      </c>
      <c r="D35" s="59"/>
    </row>
    <row r="36" spans="1:5" x14ac:dyDescent="0.25">
      <c r="B36" s="4" t="s">
        <v>38</v>
      </c>
      <c r="C36" s="2" t="s">
        <v>39</v>
      </c>
      <c r="D36" s="59"/>
    </row>
    <row r="37" spans="1:5" ht="30" x14ac:dyDescent="0.25">
      <c r="B37" s="4" t="s">
        <v>38</v>
      </c>
      <c r="C37" s="2" t="s">
        <v>40</v>
      </c>
      <c r="D37" s="59"/>
    </row>
    <row r="38" spans="1:5" ht="30" x14ac:dyDescent="0.25">
      <c r="B38" s="4" t="s">
        <v>38</v>
      </c>
      <c r="C38" s="2" t="s">
        <v>41</v>
      </c>
      <c r="D38" s="59"/>
    </row>
    <row r="39" spans="1:5" ht="30" x14ac:dyDescent="0.25">
      <c r="B39" s="4" t="s">
        <v>38</v>
      </c>
      <c r="C39" s="2" t="s">
        <v>42</v>
      </c>
      <c r="D39" s="59"/>
    </row>
    <row r="40" spans="1:5" ht="30" x14ac:dyDescent="0.25">
      <c r="B40" s="4" t="s">
        <v>38</v>
      </c>
      <c r="C40" s="2" t="s">
        <v>43</v>
      </c>
      <c r="D40" s="59"/>
    </row>
    <row r="41" spans="1:5" ht="30" x14ac:dyDescent="0.25">
      <c r="B41" s="4" t="s">
        <v>79</v>
      </c>
      <c r="C41" s="2" t="s">
        <v>80</v>
      </c>
      <c r="D41" s="59"/>
    </row>
    <row r="42" spans="1:5" x14ac:dyDescent="0.25">
      <c r="B42" s="4" t="s">
        <v>79</v>
      </c>
      <c r="C42" t="s">
        <v>81</v>
      </c>
      <c r="D42" s="59"/>
    </row>
    <row r="43" spans="1:5" ht="30" x14ac:dyDescent="0.25">
      <c r="B43" s="4" t="s">
        <v>79</v>
      </c>
      <c r="C43" s="2" t="s">
        <v>82</v>
      </c>
      <c r="D43" s="59"/>
    </row>
    <row r="44" spans="1:5" ht="30" x14ac:dyDescent="0.25">
      <c r="B44" s="4" t="s">
        <v>113</v>
      </c>
      <c r="C44" s="2" t="s">
        <v>114</v>
      </c>
      <c r="D44" s="59"/>
    </row>
    <row r="45" spans="1:5" s="1" customFormat="1" x14ac:dyDescent="0.25">
      <c r="A45" s="11"/>
      <c r="B45" s="12"/>
      <c r="C45" s="50" t="s">
        <v>149</v>
      </c>
      <c r="D45" s="31">
        <f>SUM(D22:D44)</f>
        <v>0</v>
      </c>
      <c r="E45" s="11"/>
    </row>
    <row r="46" spans="1:5" x14ac:dyDescent="0.25">
      <c r="A46" s="8"/>
      <c r="B46" s="14"/>
      <c r="C46" s="50" t="s">
        <v>146</v>
      </c>
      <c r="D46" s="30" t="str">
        <f>IF(D45&lt;46,IF(D45&gt;=1,"Onvoldoende",""),"Voldoende")</f>
        <v/>
      </c>
      <c r="E46" s="8"/>
    </row>
    <row r="47" spans="1:5" s="26" customFormat="1" ht="18.75" x14ac:dyDescent="0.3">
      <c r="A47" s="25"/>
      <c r="B47" s="25"/>
      <c r="C47" s="48" t="s">
        <v>9</v>
      </c>
      <c r="D47" s="37"/>
      <c r="E47" s="25"/>
    </row>
    <row r="48" spans="1:5" s="1" customFormat="1" x14ac:dyDescent="0.25">
      <c r="B48" s="1" t="s">
        <v>1</v>
      </c>
      <c r="C48" s="49" t="s">
        <v>5</v>
      </c>
      <c r="D48" s="21" t="s">
        <v>6</v>
      </c>
    </row>
    <row r="49" spans="2:4" x14ac:dyDescent="0.25">
      <c r="B49" s="4" t="s">
        <v>16</v>
      </c>
      <c r="C49" s="5" t="s">
        <v>21</v>
      </c>
      <c r="D49" s="59"/>
    </row>
    <row r="50" spans="2:4" ht="30" x14ac:dyDescent="0.25">
      <c r="B50" s="4" t="s">
        <v>44</v>
      </c>
      <c r="C50" s="2" t="s">
        <v>45</v>
      </c>
      <c r="D50" s="59"/>
    </row>
    <row r="51" spans="2:4" x14ac:dyDescent="0.25">
      <c r="B51" s="4" t="s">
        <v>83</v>
      </c>
      <c r="C51" s="2" t="s">
        <v>84</v>
      </c>
      <c r="D51" s="59"/>
    </row>
    <row r="52" spans="2:4" x14ac:dyDescent="0.25">
      <c r="B52" s="4" t="s">
        <v>17</v>
      </c>
      <c r="C52" s="2" t="s">
        <v>22</v>
      </c>
      <c r="D52" s="59"/>
    </row>
    <row r="53" spans="2:4" x14ac:dyDescent="0.25">
      <c r="B53" s="4" t="s">
        <v>46</v>
      </c>
      <c r="C53" s="2" t="s">
        <v>47</v>
      </c>
      <c r="D53" s="59"/>
    </row>
    <row r="54" spans="2:4" x14ac:dyDescent="0.25">
      <c r="B54" s="4" t="s">
        <v>18</v>
      </c>
      <c r="C54" s="2" t="s">
        <v>23</v>
      </c>
      <c r="D54" s="59"/>
    </row>
    <row r="55" spans="2:4" ht="30" x14ac:dyDescent="0.25">
      <c r="B55" s="4" t="s">
        <v>18</v>
      </c>
      <c r="C55" s="2" t="s">
        <v>24</v>
      </c>
      <c r="D55" s="59"/>
    </row>
    <row r="56" spans="2:4" x14ac:dyDescent="0.25">
      <c r="B56" s="4" t="s">
        <v>48</v>
      </c>
      <c r="C56" s="2" t="s">
        <v>49</v>
      </c>
      <c r="D56" s="59"/>
    </row>
    <row r="57" spans="2:4" ht="30" x14ac:dyDescent="0.25">
      <c r="B57" s="4" t="s">
        <v>85</v>
      </c>
      <c r="C57" s="2" t="s">
        <v>86</v>
      </c>
      <c r="D57" s="59"/>
    </row>
    <row r="58" spans="2:4" x14ac:dyDescent="0.25">
      <c r="B58" s="4" t="s">
        <v>85</v>
      </c>
      <c r="C58" s="2" t="s">
        <v>87</v>
      </c>
      <c r="D58" s="59"/>
    </row>
    <row r="59" spans="2:4" ht="30" x14ac:dyDescent="0.25">
      <c r="B59" s="4" t="s">
        <v>115</v>
      </c>
      <c r="C59" s="2" t="s">
        <v>116</v>
      </c>
      <c r="D59" s="59"/>
    </row>
    <row r="60" spans="2:4" ht="30" x14ac:dyDescent="0.25">
      <c r="B60" s="4" t="s">
        <v>19</v>
      </c>
      <c r="C60" s="2" t="s">
        <v>25</v>
      </c>
      <c r="D60" s="59"/>
    </row>
    <row r="61" spans="2:4" ht="30" x14ac:dyDescent="0.25">
      <c r="B61" s="4" t="s">
        <v>88</v>
      </c>
      <c r="C61" s="2" t="s">
        <v>89</v>
      </c>
      <c r="D61" s="59"/>
    </row>
    <row r="62" spans="2:4" ht="30" x14ac:dyDescent="0.25">
      <c r="B62" s="4" t="s">
        <v>88</v>
      </c>
      <c r="C62" s="2" t="s">
        <v>90</v>
      </c>
      <c r="D62" s="59"/>
    </row>
    <row r="63" spans="2:4" ht="30" x14ac:dyDescent="0.25">
      <c r="B63" s="4" t="s">
        <v>91</v>
      </c>
      <c r="C63" s="2" t="s">
        <v>92</v>
      </c>
      <c r="D63" s="59"/>
    </row>
    <row r="64" spans="2:4" x14ac:dyDescent="0.25">
      <c r="B64" s="4" t="s">
        <v>91</v>
      </c>
      <c r="C64" s="2" t="s">
        <v>93</v>
      </c>
      <c r="D64" s="59"/>
    </row>
    <row r="65" spans="2:4" ht="30" x14ac:dyDescent="0.25">
      <c r="B65" s="4" t="s">
        <v>91</v>
      </c>
      <c r="C65" s="2" t="s">
        <v>94</v>
      </c>
      <c r="D65" s="59"/>
    </row>
    <row r="66" spans="2:4" x14ac:dyDescent="0.25">
      <c r="B66" s="4" t="s">
        <v>91</v>
      </c>
      <c r="C66" s="2" t="s">
        <v>95</v>
      </c>
      <c r="D66" s="59"/>
    </row>
    <row r="67" spans="2:4" ht="30" x14ac:dyDescent="0.25">
      <c r="B67" s="4" t="s">
        <v>117</v>
      </c>
      <c r="C67" s="2" t="s">
        <v>118</v>
      </c>
      <c r="D67" s="59"/>
    </row>
    <row r="68" spans="2:4" x14ac:dyDescent="0.25">
      <c r="B68" s="4" t="s">
        <v>20</v>
      </c>
      <c r="C68" s="2" t="s">
        <v>26</v>
      </c>
      <c r="D68" s="59"/>
    </row>
    <row r="69" spans="2:4" x14ac:dyDescent="0.25">
      <c r="B69" s="4" t="s">
        <v>20</v>
      </c>
      <c r="C69" s="2" t="s">
        <v>27</v>
      </c>
      <c r="D69" s="59"/>
    </row>
    <row r="70" spans="2:4" x14ac:dyDescent="0.25">
      <c r="B70" s="4" t="s">
        <v>20</v>
      </c>
      <c r="C70" s="2" t="s">
        <v>28</v>
      </c>
      <c r="D70" s="59"/>
    </row>
    <row r="71" spans="2:4" x14ac:dyDescent="0.25">
      <c r="B71" s="4" t="s">
        <v>50</v>
      </c>
      <c r="C71" s="2" t="s">
        <v>51</v>
      </c>
      <c r="D71" s="59"/>
    </row>
    <row r="72" spans="2:4" x14ac:dyDescent="0.25">
      <c r="B72" s="4" t="s">
        <v>50</v>
      </c>
      <c r="C72" s="2" t="s">
        <v>52</v>
      </c>
      <c r="D72" s="59"/>
    </row>
    <row r="73" spans="2:4" x14ac:dyDescent="0.25">
      <c r="B73" s="4" t="s">
        <v>50</v>
      </c>
      <c r="C73" s="2" t="s">
        <v>53</v>
      </c>
      <c r="D73" s="59"/>
    </row>
    <row r="74" spans="2:4" x14ac:dyDescent="0.25">
      <c r="B74" s="4" t="s">
        <v>50</v>
      </c>
      <c r="C74" s="2" t="s">
        <v>54</v>
      </c>
      <c r="D74" s="59"/>
    </row>
    <row r="75" spans="2:4" x14ac:dyDescent="0.25">
      <c r="B75" s="4" t="s">
        <v>50</v>
      </c>
      <c r="C75" s="2" t="s">
        <v>55</v>
      </c>
      <c r="D75" s="59"/>
    </row>
    <row r="76" spans="2:4" x14ac:dyDescent="0.25">
      <c r="B76" s="4" t="s">
        <v>50</v>
      </c>
      <c r="C76" s="2" t="s">
        <v>56</v>
      </c>
      <c r="D76" s="59"/>
    </row>
    <row r="77" spans="2:4" x14ac:dyDescent="0.25">
      <c r="B77" s="4" t="s">
        <v>50</v>
      </c>
      <c r="C77" s="2" t="s">
        <v>57</v>
      </c>
      <c r="D77" s="59"/>
    </row>
    <row r="78" spans="2:4" x14ac:dyDescent="0.25">
      <c r="B78" s="4" t="s">
        <v>50</v>
      </c>
      <c r="C78" s="5" t="s">
        <v>58</v>
      </c>
      <c r="D78" s="59"/>
    </row>
    <row r="79" spans="2:4" x14ac:dyDescent="0.25">
      <c r="B79" s="4" t="s">
        <v>96</v>
      </c>
      <c r="C79" s="2" t="s">
        <v>97</v>
      </c>
      <c r="D79" s="59"/>
    </row>
    <row r="80" spans="2:4" x14ac:dyDescent="0.25">
      <c r="B80" s="4" t="s">
        <v>96</v>
      </c>
      <c r="C80" s="2" t="s">
        <v>98</v>
      </c>
      <c r="D80" s="59"/>
    </row>
    <row r="81" spans="1:5" ht="30" x14ac:dyDescent="0.25">
      <c r="B81" s="4" t="s">
        <v>96</v>
      </c>
      <c r="C81" s="2" t="s">
        <v>155</v>
      </c>
      <c r="D81" s="59"/>
    </row>
    <row r="82" spans="1:5" ht="30" x14ac:dyDescent="0.25">
      <c r="B82" s="4" t="s">
        <v>96</v>
      </c>
      <c r="C82" s="2" t="s">
        <v>99</v>
      </c>
      <c r="D82" s="59"/>
    </row>
    <row r="83" spans="1:5" ht="30" x14ac:dyDescent="0.25">
      <c r="B83" s="4" t="s">
        <v>96</v>
      </c>
      <c r="C83" s="2" t="s">
        <v>100</v>
      </c>
      <c r="D83" s="59"/>
    </row>
    <row r="84" spans="1:5" ht="30" x14ac:dyDescent="0.25">
      <c r="B84" s="4" t="s">
        <v>119</v>
      </c>
      <c r="C84" s="2" t="s">
        <v>120</v>
      </c>
      <c r="D84" s="59"/>
    </row>
    <row r="85" spans="1:5" s="1" customFormat="1" x14ac:dyDescent="0.25">
      <c r="A85" s="11"/>
      <c r="B85" s="12"/>
      <c r="C85" s="50" t="s">
        <v>149</v>
      </c>
      <c r="D85" s="31">
        <f>SUM(D49:D84)</f>
        <v>0</v>
      </c>
      <c r="E85" s="11"/>
    </row>
    <row r="86" spans="1:5" x14ac:dyDescent="0.25">
      <c r="A86" s="8"/>
      <c r="B86" s="14"/>
      <c r="C86" s="50" t="s">
        <v>146</v>
      </c>
      <c r="D86" s="33" t="str">
        <f>IF(D85&lt;72,IF(D85&gt;=1,"Onvoldoende",""),"Voldoende")</f>
        <v/>
      </c>
      <c r="E86" s="8"/>
    </row>
    <row r="87" spans="1:5" s="24" customFormat="1" ht="18.75" x14ac:dyDescent="0.3">
      <c r="A87" s="23"/>
      <c r="B87" s="23"/>
      <c r="C87" s="48" t="s">
        <v>110</v>
      </c>
      <c r="D87" s="38"/>
      <c r="E87" s="23"/>
    </row>
    <row r="88" spans="1:5" s="1" customFormat="1" x14ac:dyDescent="0.25">
      <c r="B88" s="1" t="s">
        <v>1</v>
      </c>
      <c r="C88" s="49" t="s">
        <v>5</v>
      </c>
      <c r="D88" s="21" t="s">
        <v>6</v>
      </c>
    </row>
    <row r="89" spans="1:5" ht="30" x14ac:dyDescent="0.25">
      <c r="B89" s="6" t="s">
        <v>101</v>
      </c>
      <c r="C89" s="2" t="s">
        <v>102</v>
      </c>
      <c r="D89" s="59"/>
    </row>
    <row r="90" spans="1:5" ht="30" x14ac:dyDescent="0.25">
      <c r="B90" s="6" t="s">
        <v>101</v>
      </c>
      <c r="C90" s="2" t="s">
        <v>103</v>
      </c>
      <c r="D90" s="59"/>
    </row>
    <row r="91" spans="1:5" ht="45" x14ac:dyDescent="0.25">
      <c r="B91" s="6" t="s">
        <v>101</v>
      </c>
      <c r="C91" s="2" t="s">
        <v>104</v>
      </c>
      <c r="D91" s="59"/>
    </row>
    <row r="92" spans="1:5" ht="60" x14ac:dyDescent="0.25">
      <c r="B92" s="6" t="s">
        <v>115</v>
      </c>
      <c r="C92" s="2" t="s">
        <v>121</v>
      </c>
      <c r="D92" s="59"/>
    </row>
    <row r="93" spans="1:5" ht="30" x14ac:dyDescent="0.25">
      <c r="B93" s="6" t="s">
        <v>122</v>
      </c>
      <c r="C93" s="2" t="s">
        <v>123</v>
      </c>
      <c r="D93" s="59"/>
    </row>
    <row r="94" spans="1:5" ht="30" x14ac:dyDescent="0.25">
      <c r="B94" s="6" t="s">
        <v>105</v>
      </c>
      <c r="C94" s="2" t="s">
        <v>106</v>
      </c>
      <c r="D94" s="59"/>
    </row>
    <row r="95" spans="1:5" ht="30" x14ac:dyDescent="0.25">
      <c r="B95" s="6" t="s">
        <v>101</v>
      </c>
      <c r="C95" s="2" t="s">
        <v>107</v>
      </c>
      <c r="D95" s="59"/>
    </row>
    <row r="96" spans="1:5" ht="60" x14ac:dyDescent="0.25">
      <c r="B96" s="6" t="s">
        <v>108</v>
      </c>
      <c r="C96" s="2" t="s">
        <v>109</v>
      </c>
      <c r="D96" s="59"/>
    </row>
    <row r="97" spans="1:5" ht="45" x14ac:dyDescent="0.25">
      <c r="B97" s="6" t="s">
        <v>124</v>
      </c>
      <c r="C97" s="2" t="s">
        <v>125</v>
      </c>
      <c r="D97" s="59"/>
    </row>
    <row r="98" spans="1:5" x14ac:dyDescent="0.25">
      <c r="B98" s="6" t="s">
        <v>126</v>
      </c>
      <c r="C98" s="2" t="s">
        <v>127</v>
      </c>
      <c r="D98" s="59"/>
    </row>
    <row r="99" spans="1:5" s="32" customFormat="1" ht="12.75" x14ac:dyDescent="0.2">
      <c r="A99" s="30"/>
      <c r="B99" s="30"/>
      <c r="C99" s="50" t="s">
        <v>149</v>
      </c>
      <c r="D99" s="31">
        <f>SUM(D89:D98)</f>
        <v>0</v>
      </c>
      <c r="E99" s="30"/>
    </row>
    <row r="100" spans="1:5" s="32" customFormat="1" ht="12.75" x14ac:dyDescent="0.2">
      <c r="A100" s="30"/>
      <c r="B100" s="30"/>
      <c r="C100" s="50" t="s">
        <v>146</v>
      </c>
      <c r="D100" s="31" t="str">
        <f>IF(D99&lt;20,IF(D99&gt;=1,"Onvoldoende",""),"Voldoende")</f>
        <v/>
      </c>
      <c r="E100" s="30"/>
    </row>
    <row r="101" spans="1:5" s="32" customFormat="1" ht="30" customHeight="1" x14ac:dyDescent="0.2">
      <c r="A101" s="41"/>
      <c r="B101" s="41"/>
      <c r="C101" s="51"/>
      <c r="D101" s="42"/>
      <c r="E101" s="41"/>
    </row>
    <row r="102" spans="1:5" x14ac:dyDescent="0.25">
      <c r="A102" s="39"/>
      <c r="B102" s="39"/>
      <c r="C102" s="52" t="s">
        <v>130</v>
      </c>
      <c r="D102" s="43">
        <f>SUM(D45+D85+D99)</f>
        <v>0</v>
      </c>
      <c r="E102" s="39"/>
    </row>
    <row r="103" spans="1:5" s="17" customFormat="1" ht="12.75" x14ac:dyDescent="0.2">
      <c r="A103" s="40"/>
      <c r="B103" s="40"/>
      <c r="C103" s="52" t="s">
        <v>135</v>
      </c>
      <c r="D103" s="43" t="str">
        <f>IF(AND(D14="JA",D15="JA",D16="JA",D17="JA",D18="JA"),"Voldaan","Niet voldaan")</f>
        <v>Niet voldaan</v>
      </c>
      <c r="E103" s="40"/>
    </row>
    <row r="104" spans="1:5" x14ac:dyDescent="0.25">
      <c r="A104" s="39"/>
      <c r="B104" s="39"/>
      <c r="C104" s="52" t="s">
        <v>73</v>
      </c>
      <c r="D104" s="43" t="str">
        <f>IF(D45&lt;46,IF(D45&gt;=1,"Onvoldoende",""),"Voldoende")</f>
        <v/>
      </c>
      <c r="E104" s="39"/>
    </row>
    <row r="105" spans="1:5" x14ac:dyDescent="0.25">
      <c r="A105" s="39"/>
      <c r="B105" s="39"/>
      <c r="C105" s="52" t="s">
        <v>74</v>
      </c>
      <c r="D105" s="43" t="str">
        <f>IF(D85&lt;72,IF(D85&gt;=1,"Onvoldoende",""),"Voldoende")</f>
        <v/>
      </c>
      <c r="E105" s="39"/>
    </row>
    <row r="106" spans="1:5" x14ac:dyDescent="0.25">
      <c r="A106" s="39"/>
      <c r="B106" s="39"/>
      <c r="C106" s="52" t="s">
        <v>140</v>
      </c>
      <c r="D106" s="43" t="str">
        <f>IF(D99&lt;20,IF(D99&gt;=1,"Onvoldoende",""),"Voldoende")</f>
        <v/>
      </c>
      <c r="E106" s="39"/>
    </row>
    <row r="107" spans="1:5" x14ac:dyDescent="0.25">
      <c r="A107" s="39"/>
      <c r="B107" s="39"/>
      <c r="C107" s="52" t="s">
        <v>8</v>
      </c>
      <c r="D107" s="44" t="str">
        <f>IF(D102&gt;=1,4.5/(207-138)*(D102-138)+5.5,"")</f>
        <v/>
      </c>
      <c r="E107" s="39"/>
    </row>
    <row r="108" spans="1:5" ht="30" customHeight="1" x14ac:dyDescent="0.3">
      <c r="A108" s="7"/>
      <c r="B108" s="7"/>
      <c r="C108" s="53" t="s">
        <v>150</v>
      </c>
      <c r="D108" s="54" t="str">
        <f xml:space="preserve"> IF(AND(D107&gt;=5.5,D103="Voldaan",D104="voldoende",D105="Voldoende",D106="Voldoende"),D107,"Onvoldoende")</f>
        <v>Onvoldoende</v>
      </c>
      <c r="E108" s="7"/>
    </row>
  </sheetData>
  <sheetProtection sheet="1" objects="1" scenarios="1"/>
  <dataValidations disablePrompts="1" count="2">
    <dataValidation type="list" allowBlank="1" showInputMessage="1" showErrorMessage="1" sqref="D22:D44 D49:D84 D89:D98" xr:uid="{BF5864F5-6474-4DBA-9A2F-A243EBBB08FE}">
      <formula1>"0,1,2,3"</formula1>
    </dataValidation>
    <dataValidation type="list" allowBlank="1" showInputMessage="1" showErrorMessage="1" sqref="D14:D18" xr:uid="{7F7B8FCF-6340-456F-931D-554C470DF609}">
      <formula1>"JA,NEE"</formula1>
    </dataValidation>
  </dataValidations>
  <pageMargins left="0" right="0" top="0" bottom="0"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6EAD9-1AC1-4FE1-9AEB-9F5E0C0783CD}">
  <dimension ref="A1:C5"/>
  <sheetViews>
    <sheetView workbookViewId="0">
      <selection activeCell="C12" sqref="C12"/>
    </sheetView>
  </sheetViews>
  <sheetFormatPr defaultRowHeight="15" x14ac:dyDescent="0.25"/>
  <cols>
    <col min="1" max="1" width="26.85546875" style="19" customWidth="1"/>
    <col min="2" max="2" width="31.140625" customWidth="1"/>
    <col min="3" max="3" width="43.85546875" customWidth="1"/>
  </cols>
  <sheetData>
    <row r="1" spans="1:3" s="1" customFormat="1" x14ac:dyDescent="0.25">
      <c r="A1" s="18" t="s">
        <v>139</v>
      </c>
      <c r="B1" s="1" t="s">
        <v>142</v>
      </c>
      <c r="C1" s="1" t="s">
        <v>141</v>
      </c>
    </row>
    <row r="2" spans="1:3" x14ac:dyDescent="0.25">
      <c r="A2" s="20">
        <v>44529</v>
      </c>
      <c r="B2" t="s">
        <v>143</v>
      </c>
      <c r="C2" t="s">
        <v>144</v>
      </c>
    </row>
    <row r="3" spans="1:3" x14ac:dyDescent="0.25">
      <c r="A3" s="20">
        <v>44831</v>
      </c>
      <c r="B3" t="s">
        <v>152</v>
      </c>
      <c r="C3" t="s">
        <v>153</v>
      </c>
    </row>
    <row r="4" spans="1:3" x14ac:dyDescent="0.25">
      <c r="A4" s="20">
        <v>45174</v>
      </c>
      <c r="B4" t="s">
        <v>156</v>
      </c>
      <c r="C4" t="s">
        <v>157</v>
      </c>
    </row>
    <row r="5" spans="1:3" x14ac:dyDescent="0.25">
      <c r="A5" s="20">
        <v>45530</v>
      </c>
      <c r="B5" t="s">
        <v>158</v>
      </c>
      <c r="C5" t="s">
        <v>159</v>
      </c>
    </row>
  </sheetData>
  <sheetProtection sheet="1" objects="1" scenarios="1"/>
  <phoneticPr fontId="10"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88F3C3727A120479B2E017FF3CCC735" ma:contentTypeVersion="0" ma:contentTypeDescription="Een nieuw document maken." ma:contentTypeScope="" ma:versionID="d2b448eaaa2e142e7564bd0ccf603d06">
  <xsd:schema xmlns:xsd="http://www.w3.org/2001/XMLSchema" xmlns:xs="http://www.w3.org/2001/XMLSchema" xmlns:p="http://schemas.microsoft.com/office/2006/metadata/properties" targetNamespace="http://schemas.microsoft.com/office/2006/metadata/properties" ma:root="true" ma:fieldsID="c12244989ec27873bed08276c42f95ad">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85008B3-11B6-42B5-A13C-FA467549A652}"/>
</file>

<file path=customXml/itemProps2.xml><?xml version="1.0" encoding="utf-8"?>
<ds:datastoreItem xmlns:ds="http://schemas.openxmlformats.org/officeDocument/2006/customXml" ds:itemID="{30B26102-2D23-4A6E-9CCE-3677820298A7}"/>
</file>

<file path=customXml/itemProps3.xml><?xml version="1.0" encoding="utf-8"?>
<ds:datastoreItem xmlns:ds="http://schemas.openxmlformats.org/officeDocument/2006/customXml" ds:itemID="{94BB737E-D226-4795-B422-539507869A48}"/>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3</vt:i4>
      </vt:variant>
    </vt:vector>
  </HeadingPairs>
  <TitlesOfParts>
    <vt:vector size="3" baseType="lpstr">
      <vt:lpstr>ZijInstroom Jaar 1</vt:lpstr>
      <vt:lpstr>ZijInstroom Jaar 2</vt:lpstr>
      <vt:lpstr>Versie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Koeten</dc:creator>
  <cp:lastModifiedBy>Mark Koeten</cp:lastModifiedBy>
  <cp:lastPrinted>2021-11-11T08:10:51Z</cp:lastPrinted>
  <dcterms:created xsi:type="dcterms:W3CDTF">2021-10-27T09:16:34Z</dcterms:created>
  <dcterms:modified xsi:type="dcterms:W3CDTF">2024-08-26T08:28:54Z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0x010100E88F3C3727A120479B2E017FF3CCC735</vt:lpwstr>
  </property>
</Properties>
</file>